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2-Febrero\"/>
    </mc:Choice>
  </mc:AlternateContent>
  <xr:revisionPtr revIDLastSave="0" documentId="8_{28D6EA40-EA3D-406F-9F5B-F649FEEEED87}" xr6:coauthVersionLast="47" xr6:coauthVersionMax="47" xr10:uidLastSave="{00000000-0000-0000-0000-000000000000}"/>
  <bookViews>
    <workbookView xWindow="28680" yWindow="-120" windowWidth="29040" windowHeight="15720" xr2:uid="{9C8C3C69-4DB9-48FF-B327-084E43BF9FF1}"/>
  </bookViews>
  <sheets>
    <sheet name="Fiscal Interna (DOP)" sheetId="1" r:id="rId1"/>
    <sheet name="Ejec RD$" sheetId="2" r:id="rId2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E25" i="2"/>
  <c r="O27" i="2"/>
  <c r="K25" i="2"/>
  <c r="J25" i="2"/>
  <c r="D25" i="2"/>
  <c r="C25" i="2"/>
  <c r="N25" i="2"/>
  <c r="M25" i="2"/>
  <c r="L25" i="2"/>
  <c r="I25" i="2"/>
  <c r="H25" i="2"/>
  <c r="F25" i="2"/>
  <c r="O23" i="2"/>
  <c r="N23" i="1"/>
  <c r="N21" i="1" s="1"/>
  <c r="N20" i="1" s="1"/>
  <c r="M23" i="1"/>
  <c r="M21" i="1" s="1"/>
  <c r="M20" i="1" s="1"/>
  <c r="D20" i="2"/>
  <c r="D19" i="2" s="1"/>
  <c r="D13" i="2" s="1"/>
  <c r="C20" i="2"/>
  <c r="C19" i="2" s="1"/>
  <c r="N20" i="2"/>
  <c r="N19" i="2" s="1"/>
  <c r="H20" i="2"/>
  <c r="H19" i="2" s="1"/>
  <c r="G20" i="2"/>
  <c r="F20" i="2"/>
  <c r="F19" i="2" s="1"/>
  <c r="E20" i="2"/>
  <c r="E19" i="2" s="1"/>
  <c r="L20" i="2"/>
  <c r="L19" i="2" s="1"/>
  <c r="K20" i="2"/>
  <c r="J20" i="2"/>
  <c r="I20" i="2"/>
  <c r="I19" i="2"/>
  <c r="J18" i="1"/>
  <c r="J16" i="1" s="1"/>
  <c r="I18" i="1"/>
  <c r="H18" i="1"/>
  <c r="N15" i="2"/>
  <c r="L15" i="2"/>
  <c r="K15" i="2"/>
  <c r="J15" i="2"/>
  <c r="I17" i="1"/>
  <c r="O16" i="2"/>
  <c r="O15" i="2" s="1"/>
  <c r="C15" i="2"/>
  <c r="M15" i="2"/>
  <c r="G15" i="2"/>
  <c r="F15" i="2"/>
  <c r="F13" i="2" s="1"/>
  <c r="E15" i="2"/>
  <c r="D15" i="2"/>
  <c r="C223" i="1"/>
  <c r="D161" i="1" s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C221" i="1"/>
  <c r="D159" i="1" s="1"/>
  <c r="N213" i="1"/>
  <c r="M213" i="1"/>
  <c r="L213" i="1"/>
  <c r="K213" i="1"/>
  <c r="J213" i="1"/>
  <c r="I213" i="1"/>
  <c r="H213" i="1"/>
  <c r="G213" i="1"/>
  <c r="F213" i="1"/>
  <c r="E213" i="1"/>
  <c r="D213" i="1"/>
  <c r="O213" i="1" s="1"/>
  <c r="C213" i="1"/>
  <c r="N212" i="1"/>
  <c r="M212" i="1"/>
  <c r="O212" i="1" s="1"/>
  <c r="L212" i="1"/>
  <c r="K212" i="1"/>
  <c r="J212" i="1"/>
  <c r="I212" i="1"/>
  <c r="H212" i="1"/>
  <c r="G212" i="1"/>
  <c r="F212" i="1"/>
  <c r="E212" i="1"/>
  <c r="D212" i="1"/>
  <c r="D210" i="1" s="1"/>
  <c r="C212" i="1"/>
  <c r="N211" i="1"/>
  <c r="N210" i="1" s="1"/>
  <c r="M211" i="1"/>
  <c r="L211" i="1"/>
  <c r="K211" i="1"/>
  <c r="J211" i="1"/>
  <c r="I211" i="1"/>
  <c r="H211" i="1"/>
  <c r="H210" i="1" s="1"/>
  <c r="G211" i="1"/>
  <c r="G210" i="1" s="1"/>
  <c r="F211" i="1"/>
  <c r="F210" i="1" s="1"/>
  <c r="E211" i="1"/>
  <c r="E210" i="1" s="1"/>
  <c r="D211" i="1"/>
  <c r="C211" i="1"/>
  <c r="L210" i="1"/>
  <c r="K210" i="1"/>
  <c r="J210" i="1"/>
  <c r="I210" i="1"/>
  <c r="C210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C203" i="1"/>
  <c r="C202" i="1"/>
  <c r="C200" i="1" s="1"/>
  <c r="C201" i="1"/>
  <c r="C198" i="1"/>
  <c r="C218" i="1" s="1"/>
  <c r="D156" i="1" s="1"/>
  <c r="D198" i="1" s="1"/>
  <c r="D218" i="1" s="1"/>
  <c r="E156" i="1" s="1"/>
  <c r="O193" i="1"/>
  <c r="O192" i="1"/>
  <c r="O191" i="1"/>
  <c r="O190" i="1" s="1"/>
  <c r="N190" i="1"/>
  <c r="M190" i="1"/>
  <c r="L190" i="1"/>
  <c r="K190" i="1"/>
  <c r="J190" i="1"/>
  <c r="I190" i="1"/>
  <c r="H190" i="1"/>
  <c r="G190" i="1"/>
  <c r="F190" i="1"/>
  <c r="E190" i="1"/>
  <c r="D190" i="1"/>
  <c r="D185" i="1" s="1"/>
  <c r="C190" i="1"/>
  <c r="C185" i="1" s="1"/>
  <c r="O189" i="1"/>
  <c r="O188" i="1"/>
  <c r="O186" i="1" s="1"/>
  <c r="O185" i="1" s="1"/>
  <c r="O187" i="1"/>
  <c r="N186" i="1"/>
  <c r="N185" i="1" s="1"/>
  <c r="M186" i="1"/>
  <c r="L186" i="1"/>
  <c r="K186" i="1"/>
  <c r="K185" i="1" s="1"/>
  <c r="J186" i="1"/>
  <c r="J185" i="1" s="1"/>
  <c r="I186" i="1"/>
  <c r="H186" i="1"/>
  <c r="H185" i="1" s="1"/>
  <c r="G186" i="1"/>
  <c r="F186" i="1"/>
  <c r="E186" i="1"/>
  <c r="D186" i="1"/>
  <c r="C186" i="1"/>
  <c r="M185" i="1"/>
  <c r="L185" i="1"/>
  <c r="I185" i="1"/>
  <c r="G185" i="1"/>
  <c r="F185" i="1"/>
  <c r="E185" i="1"/>
  <c r="O183" i="1"/>
  <c r="O182" i="1"/>
  <c r="O181" i="1"/>
  <c r="O180" i="1"/>
  <c r="N180" i="1"/>
  <c r="N175" i="1" s="1"/>
  <c r="M180" i="1"/>
  <c r="L180" i="1"/>
  <c r="L175" i="1" s="1"/>
  <c r="K180" i="1"/>
  <c r="J180" i="1"/>
  <c r="I180" i="1"/>
  <c r="H180" i="1"/>
  <c r="G180" i="1"/>
  <c r="F180" i="1"/>
  <c r="F175" i="1" s="1"/>
  <c r="E180" i="1"/>
  <c r="D180" i="1"/>
  <c r="C180" i="1"/>
  <c r="O179" i="1"/>
  <c r="O178" i="1"/>
  <c r="O177" i="1"/>
  <c r="O176" i="1" s="1"/>
  <c r="O175" i="1" s="1"/>
  <c r="N176" i="1"/>
  <c r="M176" i="1"/>
  <c r="M175" i="1" s="1"/>
  <c r="L176" i="1"/>
  <c r="K176" i="1"/>
  <c r="K175" i="1" s="1"/>
  <c r="J176" i="1"/>
  <c r="J175" i="1" s="1"/>
  <c r="I176" i="1"/>
  <c r="I175" i="1" s="1"/>
  <c r="H176" i="1"/>
  <c r="H175" i="1" s="1"/>
  <c r="G176" i="1"/>
  <c r="F176" i="1"/>
  <c r="E176" i="1"/>
  <c r="E175" i="1" s="1"/>
  <c r="D176" i="1"/>
  <c r="C176" i="1"/>
  <c r="C175" i="1" s="1"/>
  <c r="G175" i="1"/>
  <c r="D175" i="1"/>
  <c r="O173" i="1"/>
  <c r="O172" i="1"/>
  <c r="O170" i="1" s="1"/>
  <c r="O171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67" i="1"/>
  <c r="J164" i="1"/>
  <c r="J163" i="1" s="1"/>
  <c r="I164" i="1"/>
  <c r="I163" i="1" s="1"/>
  <c r="H164" i="1"/>
  <c r="H163" i="1" s="1"/>
  <c r="C158" i="1"/>
  <c r="C154" i="1"/>
  <c r="C153" i="1" s="1"/>
  <c r="O151" i="1"/>
  <c r="O150" i="1"/>
  <c r="O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N146" i="1"/>
  <c r="M146" i="1"/>
  <c r="L146" i="1"/>
  <c r="K146" i="1"/>
  <c r="J146" i="1"/>
  <c r="I146" i="1"/>
  <c r="H146" i="1"/>
  <c r="F146" i="1"/>
  <c r="E146" i="1"/>
  <c r="G146" i="1"/>
  <c r="O145" i="1"/>
  <c r="N142" i="1"/>
  <c r="N141" i="1" s="1"/>
  <c r="M142" i="1"/>
  <c r="M141" i="1" s="1"/>
  <c r="J142" i="1"/>
  <c r="J141" i="1" s="1"/>
  <c r="I142" i="1"/>
  <c r="I141" i="1" s="1"/>
  <c r="H142" i="1"/>
  <c r="H141" i="1" s="1"/>
  <c r="G142" i="1"/>
  <c r="G141" i="1" s="1"/>
  <c r="F142" i="1"/>
  <c r="F141" i="1" s="1"/>
  <c r="E142" i="1"/>
  <c r="E141" i="1" s="1"/>
  <c r="O139" i="1"/>
  <c r="O138" i="1"/>
  <c r="O137" i="1"/>
  <c r="O136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5" i="1"/>
  <c r="O131" i="1" s="1"/>
  <c r="O134" i="1"/>
  <c r="O133" i="1"/>
  <c r="O132" i="1"/>
  <c r="N131" i="1"/>
  <c r="M131" i="1"/>
  <c r="L131" i="1"/>
  <c r="K131" i="1"/>
  <c r="J131" i="1"/>
  <c r="I131" i="1"/>
  <c r="H131" i="1"/>
  <c r="G131" i="1"/>
  <c r="G130" i="1" s="1"/>
  <c r="F131" i="1"/>
  <c r="E131" i="1"/>
  <c r="D131" i="1"/>
  <c r="C131" i="1"/>
  <c r="C130" i="1" s="1"/>
  <c r="N130" i="1"/>
  <c r="M130" i="1"/>
  <c r="L130" i="1"/>
  <c r="K130" i="1"/>
  <c r="J130" i="1"/>
  <c r="I130" i="1"/>
  <c r="H130" i="1"/>
  <c r="F130" i="1"/>
  <c r="E130" i="1"/>
  <c r="D130" i="1"/>
  <c r="O128" i="1"/>
  <c r="O127" i="1"/>
  <c r="O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N121" i="1"/>
  <c r="N120" i="1" s="1"/>
  <c r="M121" i="1"/>
  <c r="M120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C121" i="1"/>
  <c r="C120" i="1" s="1"/>
  <c r="O118" i="1"/>
  <c r="O117" i="1"/>
  <c r="O116" i="1"/>
  <c r="O115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G108" i="1"/>
  <c r="G107" i="1" s="1"/>
  <c r="J108" i="1"/>
  <c r="J107" i="1" s="1"/>
  <c r="H108" i="1"/>
  <c r="H107" i="1" s="1"/>
  <c r="O105" i="1"/>
  <c r="O104" i="1"/>
  <c r="O102" i="1" s="1"/>
  <c r="O103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J209" i="1"/>
  <c r="I209" i="1"/>
  <c r="H209" i="1"/>
  <c r="G209" i="1"/>
  <c r="O99" i="1"/>
  <c r="N87" i="1"/>
  <c r="M87" i="1"/>
  <c r="L87" i="1"/>
  <c r="K87" i="1"/>
  <c r="J87" i="1"/>
  <c r="I87" i="1"/>
  <c r="H87" i="1"/>
  <c r="G87" i="1"/>
  <c r="F87" i="1"/>
  <c r="E87" i="1"/>
  <c r="O87" i="1" s="1"/>
  <c r="D87" i="1"/>
  <c r="C87" i="1"/>
  <c r="C83" i="1"/>
  <c r="C91" i="1" s="1"/>
  <c r="D67" i="1" s="1"/>
  <c r="D83" i="1" s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C82" i="1"/>
  <c r="C90" i="1" s="1"/>
  <c r="O79" i="1"/>
  <c r="O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70" i="1"/>
  <c r="O69" i="1" s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 s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F53" i="1"/>
  <c r="D53" i="1"/>
  <c r="C53" i="1"/>
  <c r="N53" i="1"/>
  <c r="M53" i="1"/>
  <c r="L53" i="1"/>
  <c r="K53" i="1"/>
  <c r="J53" i="1"/>
  <c r="I53" i="1"/>
  <c r="O51" i="1"/>
  <c r="O49" i="1" s="1"/>
  <c r="O50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N45" i="1"/>
  <c r="M45" i="1"/>
  <c r="L45" i="1"/>
  <c r="K45" i="1"/>
  <c r="J45" i="1"/>
  <c r="I45" i="1"/>
  <c r="H45" i="1"/>
  <c r="D45" i="1"/>
  <c r="C45" i="1"/>
  <c r="O43" i="1"/>
  <c r="N41" i="1"/>
  <c r="M41" i="1"/>
  <c r="L41" i="1"/>
  <c r="K41" i="1"/>
  <c r="J41" i="1"/>
  <c r="I41" i="1"/>
  <c r="H41" i="1"/>
  <c r="G41" i="1"/>
  <c r="C41" i="1"/>
  <c r="O39" i="1"/>
  <c r="M36" i="1"/>
  <c r="L36" i="1"/>
  <c r="K36" i="1"/>
  <c r="J36" i="1"/>
  <c r="I36" i="1"/>
  <c r="H36" i="1"/>
  <c r="G36" i="1"/>
  <c r="F36" i="1"/>
  <c r="N36" i="1"/>
  <c r="O34" i="1"/>
  <c r="J31" i="1"/>
  <c r="I31" i="1"/>
  <c r="E31" i="1"/>
  <c r="O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J25" i="1"/>
  <c r="I25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L23" i="1"/>
  <c r="K23" i="1"/>
  <c r="J23" i="1"/>
  <c r="J21" i="1" s="1"/>
  <c r="J20" i="1" s="1"/>
  <c r="I23" i="1"/>
  <c r="I21" i="1" s="1"/>
  <c r="I20" i="1" s="1"/>
  <c r="H23" i="1"/>
  <c r="H21" i="1" s="1"/>
  <c r="H20" i="1" s="1"/>
  <c r="G23" i="1"/>
  <c r="G21" i="1" s="1"/>
  <c r="G20" i="1" s="1"/>
  <c r="F23" i="1"/>
  <c r="F21" i="1" s="1"/>
  <c r="F20" i="1" s="1"/>
  <c r="E23" i="1"/>
  <c r="E21" i="1" s="1"/>
  <c r="E20" i="1" s="1"/>
  <c r="D23" i="1"/>
  <c r="D21" i="1" s="1"/>
  <c r="D20" i="1" s="1"/>
  <c r="C23" i="1"/>
  <c r="N22" i="1"/>
  <c r="M22" i="1"/>
  <c r="L22" i="1"/>
  <c r="L21" i="1" s="1"/>
  <c r="L20" i="1" s="1"/>
  <c r="K22" i="1"/>
  <c r="K21" i="1" s="1"/>
  <c r="K20" i="1" s="1"/>
  <c r="J22" i="1"/>
  <c r="I22" i="1"/>
  <c r="H22" i="1"/>
  <c r="G22" i="1"/>
  <c r="F22" i="1"/>
  <c r="E22" i="1"/>
  <c r="D22" i="1"/>
  <c r="C22" i="1"/>
  <c r="O22" i="1" s="1"/>
  <c r="N18" i="1"/>
  <c r="M18" i="1"/>
  <c r="L18" i="1"/>
  <c r="K18" i="1"/>
  <c r="K16" i="1" s="1"/>
  <c r="K15" i="1" s="1"/>
  <c r="K14" i="1" s="1"/>
  <c r="G18" i="1"/>
  <c r="F18" i="1"/>
  <c r="F16" i="1" s="1"/>
  <c r="F15" i="1" s="1"/>
  <c r="F14" i="1" s="1"/>
  <c r="E18" i="1"/>
  <c r="E16" i="1" s="1"/>
  <c r="E15" i="1" s="1"/>
  <c r="E14" i="1" s="1"/>
  <c r="D18" i="1"/>
  <c r="D16" i="1" s="1"/>
  <c r="D15" i="1" s="1"/>
  <c r="D14" i="1" s="1"/>
  <c r="C18" i="1"/>
  <c r="C16" i="1" s="1"/>
  <c r="N17" i="1"/>
  <c r="N16" i="1" s="1"/>
  <c r="N15" i="1" s="1"/>
  <c r="N14" i="1" s="1"/>
  <c r="M17" i="1"/>
  <c r="M16" i="1" s="1"/>
  <c r="M15" i="1" s="1"/>
  <c r="M14" i="1" s="1"/>
  <c r="L17" i="1"/>
  <c r="L16" i="1" s="1"/>
  <c r="L15" i="1" s="1"/>
  <c r="L14" i="1" s="1"/>
  <c r="K17" i="1"/>
  <c r="J17" i="1"/>
  <c r="H17" i="1"/>
  <c r="H16" i="1" s="1"/>
  <c r="G17" i="1"/>
  <c r="G16" i="1" s="1"/>
  <c r="F17" i="1"/>
  <c r="E17" i="1"/>
  <c r="D17" i="1"/>
  <c r="C17" i="1"/>
  <c r="K96" i="1" l="1"/>
  <c r="K95" i="1" s="1"/>
  <c r="N13" i="2"/>
  <c r="C199" i="1"/>
  <c r="M207" i="1"/>
  <c r="O143" i="1"/>
  <c r="J15" i="1"/>
  <c r="J14" i="1" s="1"/>
  <c r="H31" i="1"/>
  <c r="H86" i="1"/>
  <c r="H85" i="1" s="1"/>
  <c r="E198" i="1"/>
  <c r="E218" i="1" s="1"/>
  <c r="F156" i="1" s="1"/>
  <c r="F198" i="1" s="1"/>
  <c r="F218" i="1" s="1"/>
  <c r="G156" i="1" s="1"/>
  <c r="G198" i="1" s="1"/>
  <c r="G218" i="1" s="1"/>
  <c r="H156" i="1" s="1"/>
  <c r="H198" i="1" s="1"/>
  <c r="H218" i="1" s="1"/>
  <c r="I156" i="1" s="1"/>
  <c r="I198" i="1" s="1"/>
  <c r="I218" i="1" s="1"/>
  <c r="J156" i="1" s="1"/>
  <c r="J198" i="1" s="1"/>
  <c r="J218" i="1" s="1"/>
  <c r="K156" i="1" s="1"/>
  <c r="K198" i="1" s="1"/>
  <c r="K218" i="1" s="1"/>
  <c r="L156" i="1" s="1"/>
  <c r="L198" i="1" s="1"/>
  <c r="L218" i="1" s="1"/>
  <c r="M156" i="1" s="1"/>
  <c r="M198" i="1" s="1"/>
  <c r="M218" i="1" s="1"/>
  <c r="N156" i="1" s="1"/>
  <c r="N198" i="1" s="1"/>
  <c r="N218" i="1" s="1"/>
  <c r="E154" i="1"/>
  <c r="K142" i="1"/>
  <c r="K141" i="1" s="1"/>
  <c r="D158" i="1"/>
  <c r="D201" i="1"/>
  <c r="F108" i="1"/>
  <c r="F107" i="1" s="1"/>
  <c r="L142" i="1"/>
  <c r="L141" i="1" s="1"/>
  <c r="D66" i="1"/>
  <c r="C89" i="1"/>
  <c r="N209" i="1"/>
  <c r="F209" i="1"/>
  <c r="M108" i="1"/>
  <c r="M107" i="1" s="1"/>
  <c r="E13" i="2"/>
  <c r="O21" i="1"/>
  <c r="O20" i="1" s="1"/>
  <c r="M31" i="1"/>
  <c r="M86" i="1"/>
  <c r="M85" i="1" s="1"/>
  <c r="L209" i="1"/>
  <c r="O130" i="1"/>
  <c r="J19" i="2"/>
  <c r="G15" i="1"/>
  <c r="G14" i="1" s="1"/>
  <c r="O23" i="1"/>
  <c r="G164" i="1"/>
  <c r="G163" i="1" s="1"/>
  <c r="K19" i="2"/>
  <c r="G31" i="1"/>
  <c r="G86" i="1"/>
  <c r="G85" i="1" s="1"/>
  <c r="N31" i="1"/>
  <c r="N86" i="1"/>
  <c r="N85" i="1" s="1"/>
  <c r="C13" i="2"/>
  <c r="C15" i="1"/>
  <c r="C14" i="1" s="1"/>
  <c r="N108" i="1"/>
  <c r="N107" i="1" s="1"/>
  <c r="F164" i="1"/>
  <c r="F163" i="1" s="1"/>
  <c r="F31" i="1"/>
  <c r="O13" i="2"/>
  <c r="K209" i="1"/>
  <c r="H15" i="1"/>
  <c r="H14" i="1" s="1"/>
  <c r="D207" i="1"/>
  <c r="D96" i="1"/>
  <c r="D95" i="1" s="1"/>
  <c r="E96" i="1"/>
  <c r="E95" i="1" s="1"/>
  <c r="G19" i="2"/>
  <c r="G13" i="2" s="1"/>
  <c r="F96" i="1"/>
  <c r="F95" i="1" s="1"/>
  <c r="F207" i="1"/>
  <c r="K164" i="1"/>
  <c r="K163" i="1" s="1"/>
  <c r="I16" i="1"/>
  <c r="I15" i="1" s="1"/>
  <c r="I14" i="1" s="1"/>
  <c r="O17" i="1"/>
  <c r="O16" i="1" s="1"/>
  <c r="G96" i="1"/>
  <c r="G95" i="1" s="1"/>
  <c r="G207" i="1"/>
  <c r="G206" i="1" s="1"/>
  <c r="G205" i="1" s="1"/>
  <c r="L164" i="1"/>
  <c r="L163" i="1" s="1"/>
  <c r="J13" i="2"/>
  <c r="H96" i="1"/>
  <c r="H95" i="1" s="1"/>
  <c r="H207" i="1"/>
  <c r="H206" i="1" s="1"/>
  <c r="H205" i="1" s="1"/>
  <c r="K13" i="2"/>
  <c r="I96" i="1"/>
  <c r="I95" i="1" s="1"/>
  <c r="I207" i="1"/>
  <c r="I206" i="1" s="1"/>
  <c r="I205" i="1" s="1"/>
  <c r="L13" i="2"/>
  <c r="J96" i="1"/>
  <c r="J95" i="1" s="1"/>
  <c r="J207" i="1"/>
  <c r="J206" i="1" s="1"/>
  <c r="J205" i="1" s="1"/>
  <c r="M210" i="1"/>
  <c r="H15" i="2"/>
  <c r="H13" i="2" s="1"/>
  <c r="M20" i="2"/>
  <c r="M19" i="2" s="1"/>
  <c r="M13" i="2" s="1"/>
  <c r="O22" i="2"/>
  <c r="O18" i="1"/>
  <c r="I86" i="1"/>
  <c r="I85" i="1" s="1"/>
  <c r="I108" i="1"/>
  <c r="I107" i="1" s="1"/>
  <c r="I15" i="2"/>
  <c r="I13" i="2" s="1"/>
  <c r="K108" i="1"/>
  <c r="K107" i="1" s="1"/>
  <c r="C81" i="1"/>
  <c r="J86" i="1"/>
  <c r="J85" i="1" s="1"/>
  <c r="L108" i="1"/>
  <c r="L107" i="1" s="1"/>
  <c r="C21" i="1"/>
  <c r="C20" i="1" s="1"/>
  <c r="D41" i="1"/>
  <c r="E45" i="1"/>
  <c r="D121" i="1"/>
  <c r="D120" i="1" s="1"/>
  <c r="O168" i="1"/>
  <c r="E41" i="1"/>
  <c r="F45" i="1"/>
  <c r="D209" i="1"/>
  <c r="E121" i="1"/>
  <c r="E120" i="1" s="1"/>
  <c r="E199" i="1"/>
  <c r="E219" i="1" s="1"/>
  <c r="D36" i="1"/>
  <c r="E36" i="1"/>
  <c r="F41" i="1"/>
  <c r="G45" i="1"/>
  <c r="O112" i="1"/>
  <c r="E209" i="1"/>
  <c r="F121" i="1"/>
  <c r="F120" i="1" s="1"/>
  <c r="O144" i="1"/>
  <c r="D146" i="1"/>
  <c r="D142" i="1" s="1"/>
  <c r="D141" i="1" s="1"/>
  <c r="F199" i="1"/>
  <c r="F219" i="1" s="1"/>
  <c r="G157" i="1" s="1"/>
  <c r="G199" i="1" s="1"/>
  <c r="G219" i="1" s="1"/>
  <c r="H157" i="1" s="1"/>
  <c r="H199" i="1" s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O26" i="2"/>
  <c r="O25" i="2" s="1"/>
  <c r="C222" i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O211" i="1"/>
  <c r="O210" i="1" s="1"/>
  <c r="O21" i="2"/>
  <c r="O20" i="2" s="1"/>
  <c r="O19" i="2" s="1"/>
  <c r="M164" i="1"/>
  <c r="M163" i="1" s="1"/>
  <c r="N164" i="1"/>
  <c r="N163" i="1" s="1"/>
  <c r="C220" i="1"/>
  <c r="E53" i="1"/>
  <c r="M209" i="1"/>
  <c r="G53" i="1"/>
  <c r="H53" i="1"/>
  <c r="L96" i="1" l="1"/>
  <c r="L95" i="1" s="1"/>
  <c r="L207" i="1"/>
  <c r="L206" i="1" s="1"/>
  <c r="L205" i="1" s="1"/>
  <c r="O169" i="1"/>
  <c r="N207" i="1"/>
  <c r="N206" i="1" s="1"/>
  <c r="N205" i="1" s="1"/>
  <c r="N96" i="1"/>
  <c r="N95" i="1" s="1"/>
  <c r="D206" i="1"/>
  <c r="D205" i="1" s="1"/>
  <c r="O98" i="1"/>
  <c r="O166" i="1"/>
  <c r="O101" i="1"/>
  <c r="D164" i="1"/>
  <c r="D163" i="1" s="1"/>
  <c r="C146" i="1"/>
  <c r="O147" i="1"/>
  <c r="O42" i="1"/>
  <c r="O41" i="1" s="1"/>
  <c r="D108" i="1"/>
  <c r="D107" i="1" s="1"/>
  <c r="L31" i="1"/>
  <c r="L86" i="1"/>
  <c r="L85" i="1" s="1"/>
  <c r="O33" i="1"/>
  <c r="O122" i="1"/>
  <c r="O121" i="1" s="1"/>
  <c r="O120" i="1" s="1"/>
  <c r="E108" i="1"/>
  <c r="E107" i="1" s="1"/>
  <c r="O46" i="1"/>
  <c r="O45" i="1" s="1"/>
  <c r="D200" i="1"/>
  <c r="D221" i="1"/>
  <c r="M199" i="1"/>
  <c r="M219" i="1" s="1"/>
  <c r="N157" i="1" s="1"/>
  <c r="N199" i="1" s="1"/>
  <c r="N219" i="1" s="1"/>
  <c r="O113" i="1"/>
  <c r="O114" i="1"/>
  <c r="E197" i="1"/>
  <c r="E164" i="1"/>
  <c r="E163" i="1" s="1"/>
  <c r="O100" i="1"/>
  <c r="E86" i="1"/>
  <c r="E85" i="1" s="1"/>
  <c r="O15" i="1"/>
  <c r="O14" i="1" s="1"/>
  <c r="O54" i="1"/>
  <c r="O53" i="1" s="1"/>
  <c r="K31" i="1"/>
  <c r="K86" i="1"/>
  <c r="K85" i="1" s="1"/>
  <c r="M206" i="1"/>
  <c r="M205" i="1" s="1"/>
  <c r="F206" i="1"/>
  <c r="F205" i="1" s="1"/>
  <c r="M96" i="1"/>
  <c r="M95" i="1" s="1"/>
  <c r="O38" i="1"/>
  <c r="F86" i="1"/>
  <c r="F85" i="1" s="1"/>
  <c r="D82" i="1"/>
  <c r="D65" i="1"/>
  <c r="C219" i="1"/>
  <c r="D157" i="1" s="1"/>
  <c r="D199" i="1" s="1"/>
  <c r="D219" i="1" s="1"/>
  <c r="O97" i="1"/>
  <c r="O96" i="1" s="1"/>
  <c r="O95" i="1" s="1"/>
  <c r="C96" i="1"/>
  <c r="C95" i="1" s="1"/>
  <c r="E207" i="1"/>
  <c r="E206" i="1" s="1"/>
  <c r="E205" i="1" s="1"/>
  <c r="D86" i="1"/>
  <c r="D85" i="1" s="1"/>
  <c r="D31" i="1"/>
  <c r="K207" i="1"/>
  <c r="K206" i="1" s="1"/>
  <c r="K205" i="1" s="1"/>
  <c r="O110" i="1"/>
  <c r="C86" i="1" l="1"/>
  <c r="O32" i="1"/>
  <c r="O31" i="1" s="1"/>
  <c r="C31" i="1"/>
  <c r="D90" i="1"/>
  <c r="D81" i="1"/>
  <c r="C142" i="1"/>
  <c r="C141" i="1" s="1"/>
  <c r="O146" i="1"/>
  <c r="O142" i="1" s="1"/>
  <c r="O141" i="1" s="1"/>
  <c r="C197" i="1"/>
  <c r="C164" i="1"/>
  <c r="C163" i="1" s="1"/>
  <c r="O165" i="1"/>
  <c r="O164" i="1" s="1"/>
  <c r="O163" i="1" s="1"/>
  <c r="E217" i="1"/>
  <c r="E196" i="1"/>
  <c r="C36" i="1"/>
  <c r="O37" i="1"/>
  <c r="O36" i="1" s="1"/>
  <c r="C209" i="1"/>
  <c r="O209" i="1" s="1"/>
  <c r="E159" i="1"/>
  <c r="D220" i="1"/>
  <c r="O109" i="1"/>
  <c r="O108" i="1" s="1"/>
  <c r="O107" i="1" s="1"/>
  <c r="C108" i="1"/>
  <c r="C107" i="1" s="1"/>
  <c r="C207" i="1"/>
  <c r="C206" i="1" l="1"/>
  <c r="C205" i="1" s="1"/>
  <c r="O207" i="1"/>
  <c r="O206" i="1" s="1"/>
  <c r="O205" i="1" s="1"/>
  <c r="E158" i="1"/>
  <c r="E153" i="1" s="1"/>
  <c r="E201" i="1"/>
  <c r="F155" i="1"/>
  <c r="E216" i="1"/>
  <c r="C217" i="1"/>
  <c r="C196" i="1"/>
  <c r="C195" i="1" s="1"/>
  <c r="D89" i="1"/>
  <c r="E66" i="1"/>
  <c r="C85" i="1"/>
  <c r="O86" i="1"/>
  <c r="O85" i="1" s="1"/>
  <c r="E82" i="1" l="1"/>
  <c r="E65" i="1"/>
  <c r="D155" i="1"/>
  <c r="C216" i="1"/>
  <c r="C215" i="1" s="1"/>
  <c r="F154" i="1"/>
  <c r="F197" i="1"/>
  <c r="E200" i="1"/>
  <c r="E195" i="1" s="1"/>
  <c r="E221" i="1"/>
  <c r="F159" i="1" l="1"/>
  <c r="E220" i="1"/>
  <c r="E215" i="1" s="1"/>
  <c r="F217" i="1"/>
  <c r="F196" i="1"/>
  <c r="D154" i="1"/>
  <c r="D153" i="1" s="1"/>
  <c r="D197" i="1"/>
  <c r="E90" i="1"/>
  <c r="E81" i="1"/>
  <c r="E89" i="1" l="1"/>
  <c r="F66" i="1"/>
  <c r="D217" i="1"/>
  <c r="D216" i="1" s="1"/>
  <c r="D215" i="1" s="1"/>
  <c r="D196" i="1"/>
  <c r="D195" i="1" s="1"/>
  <c r="G155" i="1"/>
  <c r="F216" i="1"/>
  <c r="F158" i="1"/>
  <c r="F153" i="1" s="1"/>
  <c r="F201" i="1"/>
  <c r="F200" i="1" l="1"/>
  <c r="F195" i="1" s="1"/>
  <c r="F221" i="1"/>
  <c r="G197" i="1"/>
  <c r="G154" i="1"/>
  <c r="F82" i="1"/>
  <c r="F65" i="1"/>
  <c r="F90" i="1" l="1"/>
  <c r="F81" i="1"/>
  <c r="G217" i="1"/>
  <c r="G196" i="1"/>
  <c r="G159" i="1"/>
  <c r="F220" i="1"/>
  <c r="F215" i="1" s="1"/>
  <c r="G158" i="1" l="1"/>
  <c r="G153" i="1" s="1"/>
  <c r="G201" i="1"/>
  <c r="H155" i="1"/>
  <c r="G216" i="1"/>
  <c r="F89" i="1"/>
  <c r="G66" i="1"/>
  <c r="G82" i="1" l="1"/>
  <c r="G65" i="1"/>
  <c r="H197" i="1"/>
  <c r="H154" i="1"/>
  <c r="G200" i="1"/>
  <c r="G195" i="1" s="1"/>
  <c r="G221" i="1"/>
  <c r="H159" i="1" l="1"/>
  <c r="G220" i="1"/>
  <c r="G215" i="1" s="1"/>
  <c r="H217" i="1"/>
  <c r="H196" i="1"/>
  <c r="G90" i="1"/>
  <c r="G81" i="1"/>
  <c r="H66" i="1" l="1"/>
  <c r="G89" i="1"/>
  <c r="I155" i="1"/>
  <c r="H216" i="1"/>
  <c r="H158" i="1"/>
  <c r="H153" i="1" s="1"/>
  <c r="H201" i="1"/>
  <c r="H200" i="1" l="1"/>
  <c r="H195" i="1" s="1"/>
  <c r="H221" i="1"/>
  <c r="I197" i="1"/>
  <c r="I154" i="1"/>
  <c r="H82" i="1"/>
  <c r="H65" i="1"/>
  <c r="H90" i="1" l="1"/>
  <c r="H81" i="1"/>
  <c r="I217" i="1"/>
  <c r="I196" i="1"/>
  <c r="I159" i="1"/>
  <c r="H220" i="1"/>
  <c r="H215" i="1" s="1"/>
  <c r="I158" i="1" l="1"/>
  <c r="I153" i="1" s="1"/>
  <c r="I201" i="1"/>
  <c r="J155" i="1"/>
  <c r="I216" i="1"/>
  <c r="I66" i="1"/>
  <c r="H89" i="1"/>
  <c r="I82" i="1" l="1"/>
  <c r="I65" i="1"/>
  <c r="J197" i="1"/>
  <c r="J154" i="1"/>
  <c r="I200" i="1"/>
  <c r="I195" i="1" s="1"/>
  <c r="I221" i="1"/>
  <c r="J217" i="1" l="1"/>
  <c r="J196" i="1"/>
  <c r="I220" i="1"/>
  <c r="I215" i="1" s="1"/>
  <c r="J159" i="1"/>
  <c r="I90" i="1"/>
  <c r="I81" i="1"/>
  <c r="I89" i="1" l="1"/>
  <c r="J66" i="1"/>
  <c r="J158" i="1"/>
  <c r="J153" i="1" s="1"/>
  <c r="J201" i="1"/>
  <c r="K155" i="1"/>
  <c r="J216" i="1"/>
  <c r="K197" i="1" l="1"/>
  <c r="K154" i="1"/>
  <c r="J200" i="1"/>
  <c r="J195" i="1" s="1"/>
  <c r="J221" i="1"/>
  <c r="J82" i="1"/>
  <c r="J65" i="1"/>
  <c r="J90" i="1" l="1"/>
  <c r="J81" i="1"/>
  <c r="K159" i="1"/>
  <c r="J220" i="1"/>
  <c r="J215" i="1" s="1"/>
  <c r="K217" i="1"/>
  <c r="K196" i="1"/>
  <c r="L155" i="1" l="1"/>
  <c r="K216" i="1"/>
  <c r="K158" i="1"/>
  <c r="K153" i="1" s="1"/>
  <c r="K201" i="1"/>
  <c r="K66" i="1"/>
  <c r="J89" i="1"/>
  <c r="K82" i="1" l="1"/>
  <c r="K65" i="1"/>
  <c r="K221" i="1"/>
  <c r="K200" i="1"/>
  <c r="K195" i="1" s="1"/>
  <c r="L197" i="1"/>
  <c r="L154" i="1"/>
  <c r="L217" i="1" l="1"/>
  <c r="L196" i="1"/>
  <c r="L159" i="1"/>
  <c r="K220" i="1"/>
  <c r="K215" i="1" s="1"/>
  <c r="K90" i="1"/>
  <c r="K81" i="1"/>
  <c r="K89" i="1" l="1"/>
  <c r="L66" i="1"/>
  <c r="L158" i="1"/>
  <c r="L153" i="1" s="1"/>
  <c r="L201" i="1"/>
  <c r="M155" i="1"/>
  <c r="L216" i="1"/>
  <c r="M197" i="1" l="1"/>
  <c r="M154" i="1"/>
  <c r="L221" i="1"/>
  <c r="L200" i="1"/>
  <c r="L195" i="1" s="1"/>
  <c r="L82" i="1"/>
  <c r="L65" i="1"/>
  <c r="L90" i="1" l="1"/>
  <c r="L81" i="1"/>
  <c r="L220" i="1"/>
  <c r="L215" i="1" s="1"/>
  <c r="M159" i="1"/>
  <c r="M217" i="1"/>
  <c r="M196" i="1"/>
  <c r="N155" i="1" l="1"/>
  <c r="M216" i="1"/>
  <c r="M158" i="1"/>
  <c r="M153" i="1" s="1"/>
  <c r="M201" i="1"/>
  <c r="L89" i="1"/>
  <c r="M66" i="1"/>
  <c r="M82" i="1" l="1"/>
  <c r="M65" i="1"/>
  <c r="M221" i="1"/>
  <c r="M200" i="1"/>
  <c r="M195" i="1" s="1"/>
  <c r="N197" i="1"/>
  <c r="N154" i="1"/>
  <c r="N217" i="1" l="1"/>
  <c r="N216" i="1" s="1"/>
  <c r="N196" i="1"/>
  <c r="N159" i="1"/>
  <c r="M220" i="1"/>
  <c r="M215" i="1" s="1"/>
  <c r="M90" i="1"/>
  <c r="M81" i="1"/>
  <c r="M89" i="1" l="1"/>
  <c r="N66" i="1"/>
  <c r="N158" i="1"/>
  <c r="N153" i="1" s="1"/>
  <c r="N201" i="1"/>
  <c r="N221" i="1" l="1"/>
  <c r="N220" i="1" s="1"/>
  <c r="N215" i="1" s="1"/>
  <c r="N200" i="1"/>
  <c r="N195" i="1" s="1"/>
  <c r="N65" i="1"/>
  <c r="N82" i="1"/>
  <c r="N90" i="1" l="1"/>
  <c r="N89" i="1" s="1"/>
  <c r="N81" i="1"/>
</calcChain>
</file>

<file path=xl/sharedStrings.xml><?xml version="1.0" encoding="utf-8"?>
<sst xmlns="http://schemas.openxmlformats.org/spreadsheetml/2006/main" count="239" uniqueCount="114">
  <si>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</si>
  <si>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</si>
  <si>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</si>
  <si>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</si>
  <si>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</si>
  <si>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</si>
  <si>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</si>
  <si>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</si>
  <si>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</si>
  <si>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</si>
  <si>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</si>
  <si>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</si>
  <si>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</si>
  <si>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</si>
  <si>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</si>
  <si>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</si>
  <si>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</si>
  <si>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</si>
  <si>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</si>
  <si>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</si>
  <si>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</si>
  <si>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</si>
  <si>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</si>
  <si>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</si>
  <si>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</si>
  <si>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</si>
  <si>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</si>
  <si>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</si>
  <si>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</si>
  <si>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</si>
  <si>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</si>
  <si>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</si>
  <si>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</si>
  <si>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</si>
  <si>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</si>
  <si>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</si>
  <si>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</si>
  <si>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</si>
  <si>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</si>
  <si>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</si>
  <si>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</si>
  <si>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</si>
  <si>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</si>
  <si>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</si>
  <si>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</si>
  <si>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</si>
  <si>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</si>
  <si>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</si>
  <si>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</si>
  <si>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</si>
  <si>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</si>
  <si>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</si>
  <si>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</si>
  <si>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</si>
  <si>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</si>
  <si>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</si>
  <si>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</si>
  <si>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</si>
  <si>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</si>
  <si>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</si>
  <si>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</si>
  <si>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</si>
  <si>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</si>
  <si>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</si>
  <si>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</si>
  <si>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</si>
  <si>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</si>
  <si>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</si>
  <si>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</si>
  <si>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</si>
  <si>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</si>
  <si>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</si>
  <si>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</si>
  <si>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</si>
  <si>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</si>
  <si>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</si>
  <si>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</si>
  <si>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</si>
  <si>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</si>
  <si>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</si>
  <si>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</si>
  <si>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</si>
  <si>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</si>
  <si>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</si>
  <si>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</si>
  <si>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</si>
  <si>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</si>
  <si>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</si>
  <si>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</si>
  <si>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</si>
  <si>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</si>
  <si>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</si>
  <si>
    <t>Desembolsos Fuentes Internas 2026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</si>
  <si>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</si>
  <si>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</si>
  <si>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</si>
  <si>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</si>
  <si>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</si>
  <si>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</si>
  <si>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</si>
  <si>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</si>
  <si>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</si>
  <si>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</si>
  <si>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</si>
  <si>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</si>
  <si>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</si>
  <si>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</si>
  <si>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FUENTES INTERNAS</t>
  </si>
  <si>
    <t>Ministerio de Hacienda (M/L Plazo)</t>
  </si>
  <si>
    <t>Bonos colocados MH</t>
  </si>
  <si>
    <t>Banca local</t>
  </si>
  <si>
    <t>Lineas de Crédito</t>
  </si>
  <si>
    <t>Variación Cambiaria</t>
  </si>
  <si>
    <t>Letras del Tesoro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</si>
</sst>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Evolución de la Deuda Pública Interna del Sector Público No Financiero durante el Período &quot;[$-1540A]mmmm\ yyyy"/>
    <numFmt numFmtId="165" formatCode="#,##0.0"/>
    <numFmt numFmtId="166" formatCode="_(* #,##0.0_);_(* \(#,##0.0\);_(* &quot;-&quot;??_);_(@_)"/>
    <numFmt numFmtId="167" formatCode="_(* #,##0.000_);_(* \(#,##0.000\);_(* &quot;-&quot;??_);_(@_)"/>
    <numFmt numFmtId="168" formatCode="&quot;Evolución de la Deuda Pública Interna del Sector Público No Financiero durante el Período enero - &quot;[$-1540A]mmmm\ yyyy"/>
    <numFmt numFmtId="169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sz val="11"/>
      <color theme="8" tint="-0.49998474074526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</font>
    <font>
      <i/>
      <sz val="11"/>
      <color theme="8" tint="-0.499984740745262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41">
    <xf numFmtId="0" fontId="0" fillId="0" borderId="0" xfId="0"/>
    <xf numFmtId="0" fontId="4" fillId="0" borderId="0" xfId="1" applyFont="1"/>
    <xf numFmtId="0" fontId="5" fillId="0" borderId="0" xfId="1" applyFont="1"/>
    <xf numFmtId="43" fontId="5" fillId="0" borderId="0" xfId="2" applyFont="1" applyFill="1" applyBorder="1" applyAlignment="1" applyProtection="1"/>
    <xf numFmtId="43" fontId="6" fillId="0" borderId="0" xfId="2" applyFont="1" applyFill="1" applyBorder="1" applyAlignment="1" applyProtection="1"/>
    <xf numFmtId="43" fontId="7" fillId="0" borderId="0" xfId="2" applyFont="1" applyFill="1" applyBorder="1" applyAlignment="1" applyProtection="1"/>
    <xf numFmtId="43" fontId="8" fillId="0" borderId="0" xfId="2" applyFont="1" applyFill="1" applyBorder="1" applyAlignment="1" applyProtection="1"/>
    <xf numFmtId="0" fontId="7" fillId="0" borderId="0" xfId="1" applyFont="1"/>
    <xf numFmtId="0" fontId="6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4" fontId="10" fillId="0" borderId="0" xfId="1" applyNumberFormat="1" applyFont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43" fontId="12" fillId="2" borderId="1" xfId="2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" vertical="center"/>
    </xf>
    <xf numFmtId="165" fontId="13" fillId="3" borderId="1" xfId="1" applyNumberFormat="1" applyFont="1" applyFill="1" applyBorder="1" applyAlignment="1">
      <alignment horizontal="center"/>
    </xf>
    <xf numFmtId="39" fontId="8" fillId="4" borderId="2" xfId="1" applyNumberFormat="1" applyFont="1" applyFill="1" applyBorder="1"/>
    <xf numFmtId="43" fontId="8" fillId="4" borderId="3" xfId="2" applyFont="1" applyFill="1" applyBorder="1" applyAlignment="1" applyProtection="1"/>
    <xf numFmtId="43" fontId="8" fillId="4" borderId="4" xfId="3" applyFont="1" applyFill="1" applyBorder="1" applyAlignment="1" applyProtection="1"/>
    <xf numFmtId="43" fontId="7" fillId="0" borderId="0" xfId="1" applyNumberFormat="1" applyFont="1"/>
    <xf numFmtId="39" fontId="8" fillId="4" borderId="0" xfId="1" applyNumberFormat="1" applyFont="1" applyFill="1"/>
    <xf numFmtId="43" fontId="8" fillId="4" borderId="5" xfId="2" applyFont="1" applyFill="1" applyBorder="1" applyAlignment="1" applyProtection="1"/>
    <xf numFmtId="43" fontId="8" fillId="4" borderId="6" xfId="2" applyFont="1" applyFill="1" applyBorder="1" applyAlignment="1" applyProtection="1"/>
    <xf numFmtId="0" fontId="14" fillId="0" borderId="0" xfId="1" applyFont="1"/>
    <xf numFmtId="165" fontId="15" fillId="0" borderId="0" xfId="1" applyNumberFormat="1" applyFont="1" applyAlignment="1">
      <alignment horizontal="left"/>
    </xf>
    <xf numFmtId="43" fontId="16" fillId="0" borderId="5" xfId="2" applyFont="1" applyFill="1" applyBorder="1" applyAlignment="1" applyProtection="1"/>
    <xf numFmtId="43" fontId="17" fillId="4" borderId="6" xfId="2" applyFont="1" applyFill="1" applyBorder="1" applyAlignment="1" applyProtection="1"/>
    <xf numFmtId="0" fontId="15" fillId="0" borderId="0" xfId="1" applyFont="1"/>
    <xf numFmtId="0" fontId="18" fillId="0" borderId="0" xfId="1" applyFont="1"/>
    <xf numFmtId="0" fontId="19" fillId="5" borderId="0" xfId="1" applyFont="1" applyFill="1" applyAlignment="1">
      <alignment horizontal="left" indent="1"/>
    </xf>
    <xf numFmtId="43" fontId="5" fillId="0" borderId="5" xfId="2" applyFont="1" applyFill="1" applyBorder="1" applyAlignment="1" applyProtection="1"/>
    <xf numFmtId="0" fontId="19" fillId="0" borderId="0" xfId="1" applyFont="1"/>
    <xf numFmtId="0" fontId="7" fillId="0" borderId="0" xfId="1" applyFont="1" applyAlignment="1">
      <alignment horizontal="left" indent="2"/>
    </xf>
    <xf numFmtId="43" fontId="7" fillId="0" borderId="5" xfId="2" applyFont="1" applyFill="1" applyBorder="1" applyAlignment="1" applyProtection="1"/>
    <xf numFmtId="43" fontId="7" fillId="0" borderId="6" xfId="2" applyFont="1" applyFill="1" applyBorder="1" applyAlignment="1" applyProtection="1"/>
    <xf numFmtId="43" fontId="8" fillId="0" borderId="6" xfId="2" applyFont="1" applyFill="1" applyBorder="1" applyAlignment="1" applyProtection="1"/>
    <xf numFmtId="0" fontId="15" fillId="5" borderId="0" xfId="1" applyFont="1" applyFill="1"/>
    <xf numFmtId="43" fontId="20" fillId="0" borderId="5" xfId="2" applyFont="1" applyFill="1" applyBorder="1" applyAlignment="1" applyProtection="1"/>
    <xf numFmtId="43" fontId="15" fillId="4" borderId="6" xfId="2" applyFont="1" applyFill="1" applyBorder="1" applyAlignment="1" applyProtection="1"/>
    <xf numFmtId="0" fontId="21" fillId="0" borderId="0" xfId="1" applyFont="1"/>
    <xf numFmtId="0" fontId="22" fillId="5" borderId="0" xfId="1" applyFont="1" applyFill="1" applyAlignment="1">
      <alignment horizontal="left"/>
    </xf>
    <xf numFmtId="0" fontId="23" fillId="0" borderId="0" xfId="1" applyFont="1"/>
    <xf numFmtId="0" fontId="6" fillId="4" borderId="7" xfId="1" applyFont="1" applyFill="1" applyBorder="1"/>
    <xf numFmtId="43" fontId="8" fillId="4" borderId="8" xfId="2" applyFont="1" applyFill="1" applyBorder="1" applyAlignment="1" applyProtection="1"/>
    <xf numFmtId="43" fontId="8" fillId="4" borderId="9" xfId="2" applyFont="1" applyFill="1" applyBorder="1" applyAlignment="1" applyProtection="1"/>
    <xf numFmtId="0" fontId="12" fillId="0" borderId="0" xfId="1" applyFont="1"/>
    <xf numFmtId="0" fontId="8" fillId="0" borderId="0" xfId="1" applyFont="1"/>
    <xf numFmtId="165" fontId="4" fillId="0" borderId="0" xfId="1" applyNumberFormat="1" applyFont="1"/>
    <xf numFmtId="165" fontId="8" fillId="0" borderId="0" xfId="1" applyNumberFormat="1" applyFont="1" applyAlignment="1">
      <alignment horizontal="center"/>
    </xf>
    <xf numFmtId="43" fontId="12" fillId="0" borderId="0" xfId="2" applyFont="1" applyFill="1" applyBorder="1" applyAlignment="1" applyProtection="1">
      <alignment horizontal="center"/>
    </xf>
    <xf numFmtId="43" fontId="8" fillId="0" borderId="0" xfId="2" applyFont="1" applyFill="1" applyBorder="1" applyAlignment="1" applyProtection="1">
      <alignment horizontal="center"/>
    </xf>
    <xf numFmtId="39" fontId="6" fillId="4" borderId="7" xfId="1" applyNumberFormat="1" applyFont="1" applyFill="1" applyBorder="1"/>
    <xf numFmtId="43" fontId="6" fillId="4" borderId="8" xfId="2" applyFont="1" applyFill="1" applyBorder="1" applyAlignment="1" applyProtection="1"/>
    <xf numFmtId="43" fontId="6" fillId="4" borderId="9" xfId="2" applyFont="1" applyFill="1" applyBorder="1" applyAlignment="1" applyProtection="1"/>
    <xf numFmtId="0" fontId="4" fillId="0" borderId="0" xfId="1" quotePrefix="1" applyFont="1"/>
    <xf numFmtId="165" fontId="7" fillId="0" borderId="0" xfId="1" applyNumberFormat="1" applyFont="1" applyAlignment="1">
      <alignment horizontal="left" indent="3"/>
    </xf>
    <xf numFmtId="165" fontId="24" fillId="0" borderId="0" xfId="1" applyNumberFormat="1" applyFont="1" applyAlignment="1">
      <alignment horizontal="left" indent="5"/>
    </xf>
    <xf numFmtId="43" fontId="25" fillId="0" borderId="5" xfId="2" applyFont="1" applyFill="1" applyBorder="1" applyAlignment="1" applyProtection="1"/>
    <xf numFmtId="43" fontId="26" fillId="4" borderId="6" xfId="2" applyFont="1" applyFill="1" applyBorder="1" applyAlignment="1" applyProtection="1"/>
    <xf numFmtId="0" fontId="24" fillId="0" borderId="0" xfId="1" applyFont="1"/>
    <xf numFmtId="166" fontId="5" fillId="0" borderId="5" xfId="3" applyNumberFormat="1" applyFont="1" applyFill="1" applyBorder="1" applyAlignment="1" applyProtection="1">
      <protection locked="0"/>
    </xf>
    <xf numFmtId="166" fontId="7" fillId="0" borderId="5" xfId="3" applyNumberFormat="1" applyFont="1" applyFill="1" applyBorder="1" applyAlignment="1" applyProtection="1">
      <protection locked="0"/>
    </xf>
    <xf numFmtId="43" fontId="7" fillId="0" borderId="5" xfId="2" applyFont="1" applyFill="1" applyBorder="1" applyAlignment="1" applyProtection="1">
      <protection locked="0"/>
    </xf>
    <xf numFmtId="43" fontId="6" fillId="4" borderId="6" xfId="2" applyFont="1" applyFill="1" applyBorder="1" applyAlignment="1" applyProtection="1"/>
    <xf numFmtId="43" fontId="5" fillId="0" borderId="6" xfId="2" applyFont="1" applyFill="1" applyBorder="1" applyAlignment="1" applyProtection="1"/>
    <xf numFmtId="43" fontId="6" fillId="0" borderId="6" xfId="2" applyFont="1" applyFill="1" applyBorder="1" applyAlignment="1" applyProtection="1"/>
    <xf numFmtId="0" fontId="12" fillId="0" borderId="0" xfId="1" quotePrefix="1" applyFont="1"/>
    <xf numFmtId="43" fontId="7" fillId="4" borderId="6" xfId="2" applyFont="1" applyFill="1" applyBorder="1" applyAlignment="1" applyProtection="1"/>
    <xf numFmtId="165" fontId="7" fillId="0" borderId="0" xfId="1" applyNumberFormat="1" applyFont="1"/>
    <xf numFmtId="43" fontId="8" fillId="0" borderId="5" xfId="2" applyFont="1" applyFill="1" applyBorder="1" applyAlignment="1" applyProtection="1"/>
    <xf numFmtId="43" fontId="8" fillId="0" borderId="0" xfId="2" applyFont="1" applyFill="1" applyBorder="1" applyProtection="1"/>
    <xf numFmtId="43" fontId="7" fillId="0" borderId="0" xfId="2" applyFont="1" applyFill="1" applyProtection="1"/>
    <xf numFmtId="165" fontId="6" fillId="4" borderId="10" xfId="1" applyNumberFormat="1" applyFont="1" applyFill="1" applyBorder="1"/>
    <xf numFmtId="43" fontId="6" fillId="4" borderId="11" xfId="2" applyFont="1" applyFill="1" applyBorder="1" applyAlignment="1" applyProtection="1"/>
    <xf numFmtId="43" fontId="6" fillId="4" borderId="12" xfId="2" applyFont="1" applyFill="1" applyBorder="1" applyAlignment="1" applyProtection="1"/>
    <xf numFmtId="165" fontId="6" fillId="4" borderId="7" xfId="1" applyNumberFormat="1" applyFont="1" applyFill="1" applyBorder="1"/>
    <xf numFmtId="165" fontId="24" fillId="0" borderId="0" xfId="1" applyNumberFormat="1" applyFont="1" applyAlignment="1">
      <alignment horizontal="left" indent="6"/>
    </xf>
    <xf numFmtId="43" fontId="25" fillId="0" borderId="6" xfId="2" applyFont="1" applyFill="1" applyBorder="1" applyAlignment="1" applyProtection="1"/>
    <xf numFmtId="165" fontId="7" fillId="0" borderId="0" xfId="1" applyNumberFormat="1" applyFont="1" applyAlignment="1">
      <alignment horizontal="left" indent="4"/>
    </xf>
    <xf numFmtId="166" fontId="5" fillId="0" borderId="5" xfId="3" applyNumberFormat="1" applyFont="1" applyFill="1" applyBorder="1" applyAlignment="1" applyProtection="1"/>
    <xf numFmtId="0" fontId="18" fillId="0" borderId="0" xfId="1" quotePrefix="1" applyFont="1"/>
    <xf numFmtId="165" fontId="24" fillId="0" borderId="0" xfId="1" applyNumberFormat="1" applyFont="1" applyAlignment="1">
      <alignment horizontal="left" indent="3"/>
    </xf>
    <xf numFmtId="43" fontId="27" fillId="4" borderId="6" xfId="2" applyFont="1" applyFill="1" applyBorder="1" applyAlignment="1" applyProtection="1"/>
    <xf numFmtId="43" fontId="7" fillId="0" borderId="8" xfId="2" applyFont="1" applyFill="1" applyBorder="1" applyAlignment="1" applyProtection="1"/>
    <xf numFmtId="43" fontId="8" fillId="0" borderId="9" xfId="2" applyFont="1" applyFill="1" applyBorder="1" applyAlignment="1" applyProtection="1"/>
    <xf numFmtId="167" fontId="8" fillId="0" borderId="5" xfId="2" applyNumberFormat="1" applyFont="1" applyFill="1" applyBorder="1" applyAlignment="1" applyProtection="1"/>
    <xf numFmtId="165" fontId="8" fillId="0" borderId="0" xfId="1" applyNumberFormat="1" applyFont="1" applyAlignment="1">
      <alignment horizontal="left" indent="3"/>
    </xf>
    <xf numFmtId="165" fontId="22" fillId="0" borderId="0" xfId="1" applyNumberFormat="1" applyFont="1"/>
    <xf numFmtId="43" fontId="7" fillId="5" borderId="5" xfId="2" applyFont="1" applyFill="1" applyBorder="1" applyAlignment="1" applyProtection="1"/>
    <xf numFmtId="165" fontId="7" fillId="0" borderId="7" xfId="1" applyNumberFormat="1" applyFont="1" applyBorder="1" applyAlignment="1">
      <alignment horizontal="left" indent="3"/>
    </xf>
    <xf numFmtId="43" fontId="15" fillId="0" borderId="0" xfId="1" applyNumberFormat="1" applyFont="1"/>
    <xf numFmtId="4" fontId="15" fillId="0" borderId="0" xfId="1" applyNumberFormat="1" applyFont="1"/>
    <xf numFmtId="0" fontId="28" fillId="0" borderId="0" xfId="1" applyFont="1" applyAlignment="1">
      <alignment horizontal="left" vertical="center" wrapText="1"/>
    </xf>
    <xf numFmtId="0" fontId="28" fillId="0" borderId="0" xfId="4" applyFont="1" applyAlignment="1">
      <alignment horizontal="left" vertical="center" wrapText="1"/>
    </xf>
    <xf numFmtId="0" fontId="29" fillId="5" borderId="0" xfId="1" applyFont="1" applyFill="1"/>
    <xf numFmtId="0" fontId="29" fillId="5" borderId="0" xfId="1" applyFont="1" applyFill="1" applyAlignment="1" applyProtection="1">
      <alignment horizontal="center"/>
      <protection locked="0"/>
    </xf>
    <xf numFmtId="168" fontId="3" fillId="5" borderId="0" xfId="1" applyNumberFormat="1" applyFill="1" applyAlignment="1">
      <alignment horizontal="center"/>
    </xf>
    <xf numFmtId="168" fontId="3" fillId="5" borderId="0" xfId="1" applyNumberFormat="1" applyFill="1"/>
    <xf numFmtId="168" fontId="3" fillId="5" borderId="0" xfId="1" applyNumberFormat="1" applyFill="1" applyAlignment="1" applyProtection="1">
      <alignment horizontal="center"/>
      <protection locked="0"/>
    </xf>
    <xf numFmtId="0" fontId="30" fillId="5" borderId="0" xfId="1" applyFont="1" applyFill="1" applyAlignment="1">
      <alignment horizontal="center"/>
    </xf>
    <xf numFmtId="0" fontId="3" fillId="5" borderId="0" xfId="1" applyFill="1" applyAlignment="1">
      <alignment horizontal="center"/>
    </xf>
    <xf numFmtId="0" fontId="29" fillId="5" borderId="0" xfId="1" applyFont="1" applyFill="1" applyAlignment="1">
      <alignment wrapText="1"/>
    </xf>
    <xf numFmtId="0" fontId="1" fillId="6" borderId="0" xfId="1" applyFont="1" applyFill="1" applyAlignment="1">
      <alignment horizontal="center" vertical="center" wrapText="1"/>
    </xf>
    <xf numFmtId="0" fontId="29" fillId="0" borderId="0" xfId="1" applyFont="1" applyAlignment="1">
      <alignment wrapText="1"/>
    </xf>
    <xf numFmtId="0" fontId="31" fillId="5" borderId="0" xfId="1" applyFont="1" applyFill="1"/>
    <xf numFmtId="0" fontId="32" fillId="5" borderId="0" xfId="1" applyFont="1" applyFill="1"/>
    <xf numFmtId="43" fontId="2" fillId="5" borderId="0" xfId="1" applyNumberFormat="1" applyFont="1" applyFill="1"/>
    <xf numFmtId="0" fontId="33" fillId="5" borderId="0" xfId="1" applyFont="1" applyFill="1"/>
    <xf numFmtId="0" fontId="34" fillId="7" borderId="10" xfId="1" applyFont="1" applyFill="1" applyBorder="1"/>
    <xf numFmtId="169" fontId="34" fillId="7" borderId="10" xfId="2" applyNumberFormat="1" applyFont="1" applyFill="1" applyBorder="1" applyAlignment="1">
      <alignment horizontal="right"/>
    </xf>
    <xf numFmtId="169" fontId="33" fillId="5" borderId="0" xfId="1" applyNumberFormat="1" applyFont="1" applyFill="1" applyAlignment="1" applyProtection="1">
      <alignment horizontal="center"/>
      <protection locked="0"/>
    </xf>
    <xf numFmtId="0" fontId="33" fillId="5" borderId="0" xfId="1" applyFont="1" applyFill="1" applyAlignment="1" applyProtection="1">
      <alignment horizontal="center"/>
      <protection locked="0"/>
    </xf>
    <xf numFmtId="169" fontId="2" fillId="5" borderId="0" xfId="2" applyNumberFormat="1" applyFont="1" applyFill="1" applyAlignment="1">
      <alignment horizontal="right"/>
    </xf>
    <xf numFmtId="169" fontId="32" fillId="5" borderId="0" xfId="2" applyNumberFormat="1" applyFont="1" applyFill="1" applyAlignment="1">
      <alignment horizontal="right"/>
    </xf>
    <xf numFmtId="0" fontId="34" fillId="5" borderId="0" xfId="1" applyFont="1" applyFill="1"/>
    <xf numFmtId="169" fontId="34" fillId="5" borderId="0" xfId="2" applyNumberFormat="1" applyFont="1" applyFill="1" applyBorder="1" applyAlignment="1">
      <alignment horizontal="right"/>
    </xf>
    <xf numFmtId="169" fontId="29" fillId="5" borderId="0" xfId="1" applyNumberFormat="1" applyFont="1" applyFill="1"/>
    <xf numFmtId="0" fontId="35" fillId="5" borderId="0" xfId="1" applyFont="1" applyFill="1" applyAlignment="1">
      <alignment horizontal="left" indent="2"/>
    </xf>
    <xf numFmtId="169" fontId="35" fillId="0" borderId="0" xfId="2" applyNumberFormat="1" applyFont="1" applyFill="1" applyBorder="1" applyAlignment="1">
      <alignment horizontal="right"/>
    </xf>
    <xf numFmtId="43" fontId="29" fillId="5" borderId="0" xfId="1" applyNumberFormat="1" applyFont="1" applyFill="1"/>
    <xf numFmtId="169" fontId="34" fillId="0" borderId="0" xfId="2" applyNumberFormat="1" applyFont="1" applyFill="1" applyBorder="1" applyAlignment="1">
      <alignment horizontal="right"/>
    </xf>
    <xf numFmtId="0" fontId="36" fillId="5" borderId="0" xfId="1" applyFont="1" applyFill="1"/>
    <xf numFmtId="0" fontId="37" fillId="5" borderId="0" xfId="1" applyFont="1" applyFill="1" applyAlignment="1">
      <alignment horizontal="left" indent="1"/>
    </xf>
    <xf numFmtId="169" fontId="37" fillId="0" borderId="0" xfId="2" applyNumberFormat="1" applyFont="1" applyFill="1" applyBorder="1" applyAlignment="1">
      <alignment horizontal="right"/>
    </xf>
    <xf numFmtId="0" fontId="38" fillId="5" borderId="0" xfId="1" applyFont="1" applyFill="1"/>
    <xf numFmtId="169" fontId="35" fillId="0" borderId="0" xfId="2" applyNumberFormat="1" applyFont="1" applyFill="1"/>
    <xf numFmtId="169" fontId="35" fillId="0" borderId="0" xfId="2" applyNumberFormat="1" applyFont="1" applyFill="1" applyAlignment="1">
      <alignment horizontal="right"/>
    </xf>
    <xf numFmtId="169" fontId="35" fillId="0" borderId="0" xfId="2" applyNumberFormat="1" applyFont="1" applyFill="1" applyAlignment="1" applyProtection="1">
      <alignment horizontal="right"/>
      <protection locked="0"/>
    </xf>
    <xf numFmtId="169" fontId="35" fillId="5" borderId="0" xfId="2" applyNumberFormat="1" applyFont="1" applyFill="1" applyBorder="1" applyAlignment="1">
      <alignment horizontal="right"/>
    </xf>
    <xf numFmtId="0" fontId="39" fillId="5" borderId="0" xfId="1" applyFont="1" applyFill="1"/>
    <xf numFmtId="43" fontId="37" fillId="5" borderId="0" xfId="2" applyFont="1" applyFill="1" applyBorder="1" applyAlignment="1">
      <alignment horizontal="right"/>
    </xf>
    <xf numFmtId="43" fontId="35" fillId="5" borderId="0" xfId="2" applyFont="1" applyFill="1" applyBorder="1" applyAlignment="1">
      <alignment horizontal="right"/>
    </xf>
    <xf numFmtId="43" fontId="35" fillId="5" borderId="0" xfId="2" applyFont="1" applyFill="1" applyAlignment="1">
      <alignment horizontal="right"/>
    </xf>
    <xf numFmtId="0" fontId="35" fillId="5" borderId="7" xfId="1" applyFont="1" applyFill="1" applyBorder="1" applyAlignment="1">
      <alignment horizontal="left" indent="2"/>
    </xf>
    <xf numFmtId="43" fontId="35" fillId="5" borderId="7" xfId="2" applyFont="1" applyFill="1" applyBorder="1" applyAlignment="1">
      <alignment horizontal="right"/>
    </xf>
    <xf numFmtId="0" fontId="40" fillId="5" borderId="0" xfId="1" applyFont="1" applyFill="1" applyAlignment="1">
      <alignment horizontal="left" indent="2"/>
    </xf>
    <xf numFmtId="43" fontId="41" fillId="5" borderId="0" xfId="2" applyFont="1" applyFill="1" applyBorder="1" applyAlignment="1">
      <alignment horizontal="right"/>
    </xf>
    <xf numFmtId="0" fontId="41" fillId="5" borderId="0" xfId="1" applyFont="1" applyFill="1" applyAlignment="1">
      <alignment horizontal="left" wrapText="1"/>
    </xf>
    <xf numFmtId="0" fontId="29" fillId="0" borderId="0" xfId="1" applyFont="1"/>
  </cellXfs>
  <cellStyles count="5">
    <cellStyle name="Comma 2" xfId="2" xr:uid="{90C7D86A-C0B2-4B47-B6E9-CAAFEC8AC99F}"/>
    <cellStyle name="Comma 2 2 2" xfId="3" xr:uid="{AECF8E39-FBB0-4A09-8EBD-B55A4B1635B4}"/>
    <cellStyle name="Normal" xfId="0" builtinId="0"/>
    <cellStyle name="Normal 2 2" xfId="1" xr:uid="{A7525F88-8775-44B4-AAA1-26ED326C965D}"/>
    <cellStyle name="Normal 2 2 2 2 2 2" xfId="4" xr:uid="{64993BCE-288D-4252-B725-946078C53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12</xdr:col>
      <xdr:colOff>10925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3ABDA39-7E12-4F2C-BE06-59BF95A63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27013" y="285190"/>
          <a:ext cx="937512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BEF726-71CF-4881-8910-836AACDA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724166</xdr:colOff>
      <xdr:row>2</xdr:row>
      <xdr:rowOff>76741</xdr:rowOff>
    </xdr:from>
    <xdr:to>
      <xdr:col>10</xdr:col>
      <xdr:colOff>53519</xdr:colOff>
      <xdr:row>6</xdr:row>
      <xdr:rowOff>171992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EEDFD282-9913-4A59-B5B7-5BE4054E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15516" y="457741"/>
          <a:ext cx="824778" cy="857251"/>
        </a:xfrm>
        <a:prstGeom prst="rect">
          <a:avLst/>
        </a:prstGeom>
      </xdr:spPr>
    </xdr:pic>
    <xdr:clientData/>
  </xdr:twoCellAnchor>
  <xdr:twoCellAnchor editAs="oneCell">
    <xdr:from>
      <xdr:col>4</xdr:col>
      <xdr:colOff>156882</xdr:colOff>
      <xdr:row>0</xdr:row>
      <xdr:rowOff>179293</xdr:rowOff>
    </xdr:from>
    <xdr:to>
      <xdr:col>5</xdr:col>
      <xdr:colOff>509360</xdr:colOff>
      <xdr:row>7</xdr:row>
      <xdr:rowOff>22423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5F61C3-D7B3-40EC-ACAD-FFD5FD9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0182" y="179293"/>
          <a:ext cx="137165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2192-E2AF-4709-B1A2-7DAAFB6C6FE5}">
  <sheetPr codeName="Sheet1">
    <pageSetUpPr fitToPage="1"/>
  </sheetPr>
  <dimension ref="A1:AB247"/>
  <sheetViews>
    <sheetView showGridLines="0" tabSelected="1" zoomScale="80" zoomScaleNormal="80" workbookViewId="0">
      <selection activeCell="D19" sqref="D19"/>
    </sheetView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4" width="12.42578125" style="5" bestFit="1" customWidth="1"/>
    <col min="5" max="5" width="7.28515625" style="5" bestFit="1" customWidth="1"/>
    <col min="6" max="6" width="7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" bestFit="1" customWidth="1"/>
    <col min="11" max="11" width="6.7109375" style="5" bestFit="1" customWidth="1"/>
    <col min="12" max="13" width="7.140625" style="5" bestFit="1" customWidth="1"/>
    <col min="14" max="14" width="6.140625" style="5" bestFit="1" customWidth="1"/>
    <col min="15" max="15" width="21.42578125" style="6" bestFit="1" customWidth="1"/>
    <col min="16" max="16" width="9.85546875" style="7" bestFit="1" customWidth="1"/>
    <col min="17" max="24" width="9.140625" style="7"/>
    <col min="25" max="25" width="10.140625" style="7" bestFit="1" customWidth="1"/>
    <col min="26" max="16384" width="9.140625" style="7"/>
  </cols>
  <sheetData>
    <row r="1" spans="1:2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8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8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8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8" ht="16.5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8" ht="16.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8" ht="6.75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28" ht="18" x14ac:dyDescent="0.2">
      <c r="B8" s="11">
        <v>46054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28" ht="17.25" thickBot="1" x14ac:dyDescent="0.3">
      <c r="B9" s="12" t="s">
        <v>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8" s="16" customFormat="1" ht="35.25" customHeight="1" thickBot="1" x14ac:dyDescent="0.3">
      <c r="A10" s="13"/>
      <c r="B10" s="14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  <c r="O10" s="15" t="s">
        <v>14</v>
      </c>
    </row>
    <row r="12" spans="1:28" ht="16.5" customHeight="1" thickBot="1" x14ac:dyDescent="0.3">
      <c r="B12" s="17" t="s">
        <v>15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28" ht="15.75" thickBot="1" x14ac:dyDescent="0.3">
      <c r="B14" s="18" t="s">
        <v>16</v>
      </c>
      <c r="C14" s="19">
        <f>+C15+C26</f>
        <v>0</v>
      </c>
      <c r="D14" s="19">
        <f t="shared" ref="D14:N14" si="0">+D15+D26</f>
        <v>0</v>
      </c>
      <c r="E14" s="19">
        <f t="shared" si="0"/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20">
        <f>+O15+O26</f>
        <v>0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15.75" thickTop="1" x14ac:dyDescent="0.25">
      <c r="B15" s="22" t="s">
        <v>17</v>
      </c>
      <c r="C15" s="23">
        <f t="shared" ref="C15:O15" si="1">+C16+C20</f>
        <v>0</v>
      </c>
      <c r="D15" s="23">
        <f t="shared" si="1"/>
        <v>0</v>
      </c>
      <c r="E15" s="23">
        <f t="shared" si="1"/>
        <v>0</v>
      </c>
      <c r="F15" s="24">
        <f t="shared" si="1"/>
        <v>0</v>
      </c>
      <c r="G15" s="24">
        <f t="shared" si="1"/>
        <v>0</v>
      </c>
      <c r="H15" s="24">
        <f>+H16+H20</f>
        <v>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  <c r="M15" s="24">
        <f t="shared" si="1"/>
        <v>0</v>
      </c>
      <c r="N15" s="24">
        <f t="shared" si="1"/>
        <v>0</v>
      </c>
      <c r="O15" s="24">
        <f t="shared" si="1"/>
        <v>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8" s="29" customFormat="1" ht="19.5" x14ac:dyDescent="0.55000000000000004">
      <c r="A16" s="25"/>
      <c r="B16" s="26" t="s">
        <v>18</v>
      </c>
      <c r="C16" s="27">
        <f t="shared" ref="C16:O16" si="2">SUM(C17:C18)</f>
        <v>0</v>
      </c>
      <c r="D16" s="27">
        <f t="shared" si="2"/>
        <v>0</v>
      </c>
      <c r="E16" s="27">
        <f t="shared" si="2"/>
        <v>0</v>
      </c>
      <c r="F16" s="27">
        <f t="shared" si="2"/>
        <v>0</v>
      </c>
      <c r="G16" s="27">
        <f t="shared" si="2"/>
        <v>0</v>
      </c>
      <c r="H16" s="27">
        <f t="shared" si="2"/>
        <v>0</v>
      </c>
      <c r="I16" s="27">
        <f t="shared" si="2"/>
        <v>0</v>
      </c>
      <c r="J16" s="27">
        <f t="shared" si="2"/>
        <v>0</v>
      </c>
      <c r="K16" s="27">
        <f t="shared" si="2"/>
        <v>0</v>
      </c>
      <c r="L16" s="27">
        <f t="shared" si="2"/>
        <v>0</v>
      </c>
      <c r="M16" s="27">
        <f t="shared" si="2"/>
        <v>0</v>
      </c>
      <c r="N16" s="27">
        <f t="shared" si="2"/>
        <v>0</v>
      </c>
      <c r="O16" s="28">
        <f t="shared" si="2"/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s="33" customFormat="1" x14ac:dyDescent="0.25">
      <c r="A17" s="30"/>
      <c r="B17" s="31" t="s">
        <v>19</v>
      </c>
      <c r="C17" s="32">
        <f>'Ejec RD$'!C16/1000000</f>
        <v>0</v>
      </c>
      <c r="D17" s="32">
        <f>'Ejec RD$'!D16/1000000</f>
        <v>0</v>
      </c>
      <c r="E17" s="32">
        <f>'Ejec RD$'!E16/1000000</f>
        <v>0</v>
      </c>
      <c r="F17" s="32">
        <f>'Ejec RD$'!F16/1000000</f>
        <v>0</v>
      </c>
      <c r="G17" s="32">
        <f>'Ejec RD$'!G16/1000000</f>
        <v>0</v>
      </c>
      <c r="H17" s="32">
        <f>'Ejec RD$'!H16/1000000</f>
        <v>0</v>
      </c>
      <c r="I17" s="32">
        <f>'Ejec RD$'!I16/1000000</f>
        <v>0</v>
      </c>
      <c r="J17" s="32">
        <f>'Ejec RD$'!J16/1000000</f>
        <v>0</v>
      </c>
      <c r="K17" s="32">
        <f>'Ejec RD$'!K16/1000000</f>
        <v>0</v>
      </c>
      <c r="L17" s="32">
        <f>'Ejec RD$'!L16/1000000</f>
        <v>0</v>
      </c>
      <c r="M17" s="32">
        <f>'Ejec RD$'!M16/1000000</f>
        <v>0</v>
      </c>
      <c r="N17" s="32">
        <f>'Ejec RD$'!N16/1000000</f>
        <v>0</v>
      </c>
      <c r="O17" s="24">
        <f>SUM(C17:N17)</f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s="33" customFormat="1" x14ac:dyDescent="0.25">
      <c r="A18" s="30"/>
      <c r="B18" s="31" t="s">
        <v>20</v>
      </c>
      <c r="C18" s="32">
        <f>'Ejec RD$'!C17/1000000</f>
        <v>0</v>
      </c>
      <c r="D18" s="32">
        <f>'Ejec RD$'!D17/1000000</f>
        <v>0</v>
      </c>
      <c r="E18" s="32">
        <f>'Ejec RD$'!E17/1000000</f>
        <v>0</v>
      </c>
      <c r="F18" s="32">
        <f>'Ejec RD$'!F17/1000000</f>
        <v>0</v>
      </c>
      <c r="G18" s="32">
        <f>'Ejec RD$'!G17/1000000</f>
        <v>0</v>
      </c>
      <c r="H18" s="32">
        <f>'Ejec RD$'!H17/1000000</f>
        <v>0</v>
      </c>
      <c r="I18" s="32">
        <f>'Ejec RD$'!I17/1000000</f>
        <v>0</v>
      </c>
      <c r="J18" s="32">
        <f>'Ejec RD$'!J17/1000000</f>
        <v>0</v>
      </c>
      <c r="K18" s="32">
        <f>'Ejec RD$'!K17/1000000</f>
        <v>0</v>
      </c>
      <c r="L18" s="32">
        <f>'Ejec RD$'!L17/1000000</f>
        <v>0</v>
      </c>
      <c r="M18" s="32">
        <f>'Ejec RD$'!M17/1000000</f>
        <v>0</v>
      </c>
      <c r="N18" s="32">
        <f>'Ejec RD$'!N17/1000000</f>
        <v>0</v>
      </c>
      <c r="O18" s="24">
        <f t="shared" ref="O18" si="3">SUM(C18:N18)</f>
        <v>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s="33" customFormat="1" x14ac:dyDescent="0.25">
      <c r="A19" s="30"/>
      <c r="B19" s="34"/>
      <c r="C19" s="32"/>
      <c r="D19" s="35"/>
      <c r="E19" s="36"/>
      <c r="F19" s="36"/>
      <c r="G19" s="36"/>
      <c r="H19" s="36"/>
      <c r="I19" s="36"/>
      <c r="J19" s="35"/>
      <c r="K19" s="35"/>
      <c r="L19" s="36"/>
      <c r="M19" s="36"/>
      <c r="N19" s="36"/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s="29" customFormat="1" x14ac:dyDescent="0.25">
      <c r="A20" s="25"/>
      <c r="B20" s="38" t="s">
        <v>21</v>
      </c>
      <c r="C20" s="39">
        <f>C21</f>
        <v>0</v>
      </c>
      <c r="D20" s="39">
        <f t="shared" ref="D20:N20" si="4">D21</f>
        <v>0</v>
      </c>
      <c r="E20" s="39">
        <f t="shared" si="4"/>
        <v>0</v>
      </c>
      <c r="F20" s="39">
        <f t="shared" si="4"/>
        <v>0</v>
      </c>
      <c r="G20" s="39">
        <f t="shared" si="4"/>
        <v>0</v>
      </c>
      <c r="H20" s="39">
        <f t="shared" si="4"/>
        <v>0</v>
      </c>
      <c r="I20" s="39">
        <f t="shared" si="4"/>
        <v>0</v>
      </c>
      <c r="J20" s="39">
        <f t="shared" si="4"/>
        <v>0</v>
      </c>
      <c r="K20" s="39">
        <f t="shared" si="4"/>
        <v>0</v>
      </c>
      <c r="L20" s="39">
        <f t="shared" si="4"/>
        <v>0</v>
      </c>
      <c r="M20" s="39">
        <f t="shared" si="4"/>
        <v>0</v>
      </c>
      <c r="N20" s="39">
        <f t="shared" si="4"/>
        <v>0</v>
      </c>
      <c r="O20" s="40">
        <f>O21</f>
        <v>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s="43" customFormat="1" ht="19.5" x14ac:dyDescent="0.55000000000000004">
      <c r="A21" s="41"/>
      <c r="B21" s="42" t="s">
        <v>22</v>
      </c>
      <c r="C21" s="27">
        <f>C22+C23+C24</f>
        <v>0</v>
      </c>
      <c r="D21" s="27">
        <f t="shared" ref="D21:O21" si="5">D22+D23+D24</f>
        <v>0</v>
      </c>
      <c r="E21" s="27">
        <f t="shared" si="5"/>
        <v>0</v>
      </c>
      <c r="F21" s="27">
        <f t="shared" si="5"/>
        <v>0</v>
      </c>
      <c r="G21" s="27">
        <f t="shared" si="5"/>
        <v>0</v>
      </c>
      <c r="H21" s="27">
        <f t="shared" si="5"/>
        <v>0</v>
      </c>
      <c r="I21" s="27">
        <f t="shared" si="5"/>
        <v>0</v>
      </c>
      <c r="J21" s="27">
        <f t="shared" si="5"/>
        <v>0</v>
      </c>
      <c r="K21" s="27">
        <f t="shared" si="5"/>
        <v>0</v>
      </c>
      <c r="L21" s="27">
        <f t="shared" si="5"/>
        <v>0</v>
      </c>
      <c r="M21" s="27">
        <f t="shared" si="5"/>
        <v>0</v>
      </c>
      <c r="N21" s="27">
        <f t="shared" si="5"/>
        <v>0</v>
      </c>
      <c r="O21" s="28">
        <f t="shared" si="5"/>
        <v>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s="33" customFormat="1" x14ac:dyDescent="0.25">
      <c r="A22" s="30"/>
      <c r="B22" s="31" t="s">
        <v>23</v>
      </c>
      <c r="C22" s="32">
        <f>'Ejec RD$'!C21/1000000</f>
        <v>0</v>
      </c>
      <c r="D22" s="32">
        <f>'Ejec RD$'!D21/1000000</f>
        <v>0</v>
      </c>
      <c r="E22" s="32">
        <f>'Ejec RD$'!E21/1000000</f>
        <v>0</v>
      </c>
      <c r="F22" s="32">
        <f>'Ejec RD$'!F21/1000000</f>
        <v>0</v>
      </c>
      <c r="G22" s="32">
        <f>'Ejec RD$'!G21/1000000</f>
        <v>0</v>
      </c>
      <c r="H22" s="32">
        <f>'Ejec RD$'!H21/1000000</f>
        <v>0</v>
      </c>
      <c r="I22" s="32">
        <f>'Ejec RD$'!I21/1000000</f>
        <v>0</v>
      </c>
      <c r="J22" s="32">
        <f>'Ejec RD$'!J21/1000000</f>
        <v>0</v>
      </c>
      <c r="K22" s="32">
        <f>'Ejec RD$'!K21/1000000</f>
        <v>0</v>
      </c>
      <c r="L22" s="32">
        <f>'Ejec RD$'!L21/1000000</f>
        <v>0</v>
      </c>
      <c r="M22" s="32">
        <f>'Ejec RD$'!M21/1000000</f>
        <v>0</v>
      </c>
      <c r="N22" s="32">
        <f>'Ejec RD$'!N21/1000000</f>
        <v>0</v>
      </c>
      <c r="O22" s="24">
        <f>SUM(C22:N22)</f>
        <v>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s="33" customFormat="1" x14ac:dyDescent="0.25">
      <c r="A23" s="30"/>
      <c r="B23" s="31" t="s">
        <v>24</v>
      </c>
      <c r="C23" s="32">
        <f>'Ejec RD$'!C22/1000000</f>
        <v>0</v>
      </c>
      <c r="D23" s="32">
        <f>'Ejec RD$'!D22/1000000</f>
        <v>0</v>
      </c>
      <c r="E23" s="32">
        <f>'Ejec RD$'!E22/1000000</f>
        <v>0</v>
      </c>
      <c r="F23" s="32">
        <f>'Ejec RD$'!F22/1000000</f>
        <v>0</v>
      </c>
      <c r="G23" s="32">
        <f>'Ejec RD$'!G22/1000000</f>
        <v>0</v>
      </c>
      <c r="H23" s="32">
        <f>'Ejec RD$'!H22/1000000</f>
        <v>0</v>
      </c>
      <c r="I23" s="32">
        <f>'Ejec RD$'!I22/1000000</f>
        <v>0</v>
      </c>
      <c r="J23" s="32">
        <f>'Ejec RD$'!J22/1000000</f>
        <v>0</v>
      </c>
      <c r="K23" s="32">
        <f>'Ejec RD$'!K22/1000000</f>
        <v>0</v>
      </c>
      <c r="L23" s="32">
        <f>'Ejec RD$'!L22/1000000</f>
        <v>0</v>
      </c>
      <c r="M23" s="32">
        <f>'Ejec RD$'!M22/1000000</f>
        <v>0</v>
      </c>
      <c r="N23" s="32">
        <f>'Ejec RD$'!N22/1000000</f>
        <v>0</v>
      </c>
      <c r="O23" s="24">
        <f>SUM(C23:N23)</f>
        <v>0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5">
      <c r="B24" s="31" t="s">
        <v>25</v>
      </c>
      <c r="C24" s="32">
        <f>'Ejec RD$'!C23/1000000</f>
        <v>0</v>
      </c>
      <c r="D24" s="32">
        <f>'Ejec RD$'!D23/1000000</f>
        <v>0</v>
      </c>
      <c r="E24" s="32">
        <f>'Ejec RD$'!E23/1000000</f>
        <v>0</v>
      </c>
      <c r="F24" s="32">
        <f>'Ejec RD$'!F23/1000000</f>
        <v>0</v>
      </c>
      <c r="G24" s="32">
        <f>'Ejec RD$'!G23/1000000</f>
        <v>0</v>
      </c>
      <c r="H24" s="32">
        <f>'Ejec RD$'!H23/1000000</f>
        <v>0</v>
      </c>
      <c r="I24" s="32">
        <f>'Ejec RD$'!I23/1000000</f>
        <v>0</v>
      </c>
      <c r="J24" s="32">
        <f>'Ejec RD$'!J23/1000000</f>
        <v>0</v>
      </c>
      <c r="K24" s="32">
        <f>'Ejec RD$'!K23/1000000</f>
        <v>0</v>
      </c>
      <c r="L24" s="32">
        <f>'Ejec RD$'!L23/1000000</f>
        <v>0</v>
      </c>
      <c r="M24" s="32">
        <f>'Ejec RD$'!M23/1000000</f>
        <v>0</v>
      </c>
      <c r="N24" s="32">
        <f>'Ejec RD$'!N23/1000000</f>
        <v>0</v>
      </c>
      <c r="O24" s="24">
        <f>SUM(C24:N24)</f>
        <v>0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5">
      <c r="B25" s="31"/>
      <c r="C25" s="35"/>
      <c r="D25" s="35"/>
      <c r="E25" s="36"/>
      <c r="F25" s="36"/>
      <c r="G25" s="36"/>
      <c r="H25" s="36"/>
      <c r="I25" s="36">
        <f>'Ejec RD$'!J23/1000000</f>
        <v>0</v>
      </c>
      <c r="J25" s="36">
        <f>'Ejec RD$'!K23/1000000</f>
        <v>0</v>
      </c>
      <c r="K25" s="36"/>
      <c r="L25" s="36"/>
      <c r="M25" s="36"/>
      <c r="N25" s="36"/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5">
      <c r="B26" s="44" t="s">
        <v>26</v>
      </c>
      <c r="C26" s="45">
        <f>+C27</f>
        <v>0</v>
      </c>
      <c r="D26" s="45">
        <f t="shared" ref="D26:N26" si="6">+D27</f>
        <v>0</v>
      </c>
      <c r="E26" s="45">
        <f t="shared" si="6"/>
        <v>0</v>
      </c>
      <c r="F26" s="45">
        <f t="shared" si="6"/>
        <v>0</v>
      </c>
      <c r="G26" s="45">
        <f t="shared" si="6"/>
        <v>0</v>
      </c>
      <c r="H26" s="45">
        <f t="shared" si="6"/>
        <v>0</v>
      </c>
      <c r="I26" s="45">
        <f t="shared" si="6"/>
        <v>0</v>
      </c>
      <c r="J26" s="45">
        <f t="shared" si="6"/>
        <v>0</v>
      </c>
      <c r="K26" s="45">
        <f t="shared" si="6"/>
        <v>0</v>
      </c>
      <c r="L26" s="45">
        <f t="shared" si="6"/>
        <v>0</v>
      </c>
      <c r="M26" s="45">
        <f t="shared" si="6"/>
        <v>0</v>
      </c>
      <c r="N26" s="45">
        <f t="shared" si="6"/>
        <v>0</v>
      </c>
      <c r="O26" s="46">
        <f>+O27</f>
        <v>0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s="48" customFormat="1" x14ac:dyDescent="0.25">
      <c r="A27" s="47"/>
      <c r="B27" s="31" t="s">
        <v>27</v>
      </c>
      <c r="C27" s="32"/>
      <c r="D27" s="32"/>
      <c r="E27" s="32"/>
      <c r="F27" s="32">
        <v>0</v>
      </c>
      <c r="G27" s="32">
        <v>0</v>
      </c>
      <c r="H27" s="32">
        <v>0</v>
      </c>
      <c r="I27" s="32"/>
      <c r="J27" s="32"/>
      <c r="K27" s="32"/>
      <c r="L27" s="32"/>
      <c r="M27" s="32"/>
      <c r="N27" s="32">
        <v>0</v>
      </c>
      <c r="O27" s="24">
        <f>SUM(C27:N27)</f>
        <v>0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thickBot="1" x14ac:dyDescent="0.3">
      <c r="B29" s="17" t="s">
        <v>28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x14ac:dyDescent="0.25">
      <c r="A30" s="49"/>
      <c r="B30" s="50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s="48" customFormat="1" x14ac:dyDescent="0.25">
      <c r="A31" s="47"/>
      <c r="B31" s="53" t="s">
        <v>29</v>
      </c>
      <c r="C31" s="54">
        <f>+C32+C34</f>
        <v>9313.1</v>
      </c>
      <c r="D31" s="54">
        <f>+D32+D34</f>
        <v>268.07829382564802</v>
      </c>
      <c r="E31" s="54">
        <f t="shared" ref="E31:N31" si="7">+E32+E34</f>
        <v>0</v>
      </c>
      <c r="F31" s="54">
        <f t="shared" si="7"/>
        <v>0</v>
      </c>
      <c r="G31" s="54">
        <f t="shared" si="7"/>
        <v>0</v>
      </c>
      <c r="H31" s="54">
        <f t="shared" si="7"/>
        <v>0</v>
      </c>
      <c r="I31" s="54">
        <f t="shared" si="7"/>
        <v>0</v>
      </c>
      <c r="J31" s="54">
        <f>+J32+J34</f>
        <v>0</v>
      </c>
      <c r="K31" s="54">
        <f>+K32+K34</f>
        <v>0</v>
      </c>
      <c r="L31" s="54">
        <f t="shared" si="7"/>
        <v>0</v>
      </c>
      <c r="M31" s="54">
        <f t="shared" si="7"/>
        <v>0</v>
      </c>
      <c r="N31" s="54">
        <f t="shared" si="7"/>
        <v>0</v>
      </c>
      <c r="O31" s="55">
        <f>+O32+O34</f>
        <v>9581.1782938256492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x14ac:dyDescent="0.25">
      <c r="A32" s="56" t="s">
        <v>30</v>
      </c>
      <c r="B32" s="57" t="s">
        <v>31</v>
      </c>
      <c r="C32" s="32">
        <v>9238.1</v>
      </c>
      <c r="D32" s="32">
        <v>0</v>
      </c>
      <c r="E32" s="32">
        <v>0</v>
      </c>
      <c r="F32" s="35">
        <v>0</v>
      </c>
      <c r="G32" s="35">
        <v>0</v>
      </c>
      <c r="H32" s="35">
        <v>0</v>
      </c>
      <c r="I32" s="35">
        <v>0</v>
      </c>
      <c r="J32" s="32">
        <v>0</v>
      </c>
      <c r="K32" s="32">
        <v>0</v>
      </c>
      <c r="L32" s="32">
        <v>0</v>
      </c>
      <c r="M32" s="32">
        <v>0</v>
      </c>
      <c r="N32" s="35">
        <v>0</v>
      </c>
      <c r="O32" s="24">
        <f>SUM(C32:N32)</f>
        <v>9238.1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s="61" customFormat="1" x14ac:dyDescent="0.25">
      <c r="A33" s="30"/>
      <c r="B33" s="58" t="s">
        <v>32</v>
      </c>
      <c r="C33" s="59">
        <v>9238.1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60">
        <f>SUM(C33:N33)</f>
        <v>9238.1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x14ac:dyDescent="0.25">
      <c r="B34" s="34" t="s">
        <v>33</v>
      </c>
      <c r="C34" s="62">
        <v>75</v>
      </c>
      <c r="D34" s="62">
        <v>268.07829382564802</v>
      </c>
      <c r="E34" s="63"/>
      <c r="F34" s="63"/>
      <c r="G34" s="63"/>
      <c r="H34" s="64"/>
      <c r="I34" s="64"/>
      <c r="J34" s="64"/>
      <c r="K34" s="64"/>
      <c r="L34" s="64"/>
      <c r="M34" s="64"/>
      <c r="N34" s="64"/>
      <c r="O34" s="24">
        <f>SUM(C34:N34)</f>
        <v>343.07829382564802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x14ac:dyDescent="0.25">
      <c r="B35" s="57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7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s="48" customFormat="1" x14ac:dyDescent="0.25">
      <c r="A36" s="47"/>
      <c r="B36" s="53" t="s">
        <v>34</v>
      </c>
      <c r="C36" s="54">
        <f>+C37+C39</f>
        <v>9313.1</v>
      </c>
      <c r="D36" s="54">
        <f>+D37+D39</f>
        <v>268.07829382564802</v>
      </c>
      <c r="E36" s="54">
        <f t="shared" ref="E36:N36" si="8">+E37+E39</f>
        <v>0</v>
      </c>
      <c r="F36" s="54">
        <f t="shared" si="8"/>
        <v>0</v>
      </c>
      <c r="G36" s="54">
        <f t="shared" si="8"/>
        <v>0</v>
      </c>
      <c r="H36" s="54">
        <f t="shared" si="8"/>
        <v>0</v>
      </c>
      <c r="I36" s="54">
        <f t="shared" si="8"/>
        <v>0</v>
      </c>
      <c r="J36" s="54">
        <f t="shared" si="8"/>
        <v>0</v>
      </c>
      <c r="K36" s="54">
        <f t="shared" si="8"/>
        <v>0</v>
      </c>
      <c r="L36" s="54">
        <f t="shared" si="8"/>
        <v>0</v>
      </c>
      <c r="M36" s="54">
        <f t="shared" si="8"/>
        <v>0</v>
      </c>
      <c r="N36" s="54">
        <f t="shared" si="8"/>
        <v>0</v>
      </c>
      <c r="O36" s="55">
        <f>+O37+O39</f>
        <v>9581.1782938256492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x14ac:dyDescent="0.25">
      <c r="A37" s="56" t="s">
        <v>35</v>
      </c>
      <c r="B37" s="57" t="s">
        <v>31</v>
      </c>
      <c r="C37" s="35">
        <v>9238.1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24">
        <f>SUM(C37:N37)</f>
        <v>9238.1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s="61" customFormat="1" x14ac:dyDescent="0.25">
      <c r="A38" s="30"/>
      <c r="B38" s="58" t="s">
        <v>32</v>
      </c>
      <c r="C38" s="59">
        <v>9238.1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60">
        <f>SUM(C38:N38)</f>
        <v>9238.1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x14ac:dyDescent="0.25">
      <c r="B39" s="34" t="s">
        <v>33</v>
      </c>
      <c r="C39" s="62">
        <v>75</v>
      </c>
      <c r="D39" s="62">
        <v>268.07829382564802</v>
      </c>
      <c r="E39" s="63"/>
      <c r="F39" s="63"/>
      <c r="G39" s="63"/>
      <c r="H39" s="64"/>
      <c r="I39" s="64"/>
      <c r="J39" s="64"/>
      <c r="K39" s="64"/>
      <c r="L39" s="64"/>
      <c r="M39" s="64"/>
      <c r="N39" s="64"/>
      <c r="O39" s="24">
        <f>SUM(C39:N39)</f>
        <v>343.07829382564802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x14ac:dyDescent="0.25">
      <c r="B40" s="57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7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x14ac:dyDescent="0.25">
      <c r="B41" s="53" t="s">
        <v>36</v>
      </c>
      <c r="C41" s="54">
        <f>+C42+C43</f>
        <v>0</v>
      </c>
      <c r="D41" s="54">
        <f t="shared" ref="D41:O41" si="9">+D42+D43</f>
        <v>0</v>
      </c>
      <c r="E41" s="54">
        <f t="shared" si="9"/>
        <v>0</v>
      </c>
      <c r="F41" s="54">
        <f t="shared" si="9"/>
        <v>0</v>
      </c>
      <c r="G41" s="54">
        <f t="shared" si="9"/>
        <v>0</v>
      </c>
      <c r="H41" s="54">
        <f t="shared" si="9"/>
        <v>0</v>
      </c>
      <c r="I41" s="54">
        <f t="shared" si="9"/>
        <v>0</v>
      </c>
      <c r="J41" s="54">
        <f t="shared" si="9"/>
        <v>0</v>
      </c>
      <c r="K41" s="54">
        <f t="shared" si="9"/>
        <v>0</v>
      </c>
      <c r="L41" s="54">
        <f t="shared" si="9"/>
        <v>0</v>
      </c>
      <c r="M41" s="54">
        <f t="shared" si="9"/>
        <v>0</v>
      </c>
      <c r="N41" s="54">
        <f t="shared" si="9"/>
        <v>0</v>
      </c>
      <c r="O41" s="55">
        <f t="shared" si="9"/>
        <v>0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x14ac:dyDescent="0.25">
      <c r="A42" s="56" t="s">
        <v>37</v>
      </c>
      <c r="B42" s="57" t="s">
        <v>31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65">
        <f>SUM(C42:N42)</f>
        <v>0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x14ac:dyDescent="0.25">
      <c r="B43" s="57" t="s">
        <v>38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65">
        <f>SUM(C43:N43)</f>
        <v>0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x14ac:dyDescent="0.25">
      <c r="B44" s="57"/>
      <c r="C44" s="32"/>
      <c r="D44" s="3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x14ac:dyDescent="0.25">
      <c r="B45" s="53" t="s">
        <v>39</v>
      </c>
      <c r="C45" s="54">
        <f>+C46+C47</f>
        <v>0</v>
      </c>
      <c r="D45" s="54">
        <f t="shared" ref="D45:O45" si="10">+D46+D47</f>
        <v>0</v>
      </c>
      <c r="E45" s="54">
        <f t="shared" si="10"/>
        <v>0</v>
      </c>
      <c r="F45" s="54">
        <f t="shared" si="10"/>
        <v>0</v>
      </c>
      <c r="G45" s="54">
        <f t="shared" si="10"/>
        <v>0</v>
      </c>
      <c r="H45" s="54">
        <f t="shared" si="10"/>
        <v>0</v>
      </c>
      <c r="I45" s="54">
        <f t="shared" si="10"/>
        <v>0</v>
      </c>
      <c r="J45" s="54">
        <f t="shared" si="10"/>
        <v>0</v>
      </c>
      <c r="K45" s="54">
        <f t="shared" si="10"/>
        <v>0</v>
      </c>
      <c r="L45" s="54">
        <f t="shared" si="10"/>
        <v>0</v>
      </c>
      <c r="M45" s="54">
        <f t="shared" si="10"/>
        <v>0</v>
      </c>
      <c r="N45" s="54">
        <f t="shared" si="10"/>
        <v>0</v>
      </c>
      <c r="O45" s="55">
        <f t="shared" si="10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x14ac:dyDescent="0.25">
      <c r="A46" s="68" t="s">
        <v>40</v>
      </c>
      <c r="B46" s="57" t="s">
        <v>31</v>
      </c>
      <c r="C46" s="35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65">
        <f>SUM(C46:N46)</f>
        <v>0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x14ac:dyDescent="0.25">
      <c r="B47" s="57" t="s">
        <v>38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65">
        <f>SUM(C47:N47)</f>
        <v>0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x14ac:dyDescent="0.25">
      <c r="B48" s="57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67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s="48" customFormat="1" x14ac:dyDescent="0.25">
      <c r="A49" s="47"/>
      <c r="B49" s="53" t="s">
        <v>41</v>
      </c>
      <c r="C49" s="54">
        <f t="shared" ref="C49:O49" si="11">+C50+C51</f>
        <v>0</v>
      </c>
      <c r="D49" s="54">
        <f t="shared" si="11"/>
        <v>0</v>
      </c>
      <c r="E49" s="54">
        <f t="shared" si="11"/>
        <v>0</v>
      </c>
      <c r="F49" s="54">
        <f t="shared" si="11"/>
        <v>0</v>
      </c>
      <c r="G49" s="54">
        <f t="shared" si="11"/>
        <v>0</v>
      </c>
      <c r="H49" s="54">
        <f t="shared" si="11"/>
        <v>0</v>
      </c>
      <c r="I49" s="54">
        <f t="shared" si="11"/>
        <v>0</v>
      </c>
      <c r="J49" s="54">
        <f t="shared" si="11"/>
        <v>0</v>
      </c>
      <c r="K49" s="54">
        <f t="shared" si="11"/>
        <v>0</v>
      </c>
      <c r="L49" s="54">
        <f t="shared" si="11"/>
        <v>0</v>
      </c>
      <c r="M49" s="54">
        <f t="shared" si="11"/>
        <v>0</v>
      </c>
      <c r="N49" s="54">
        <f t="shared" si="11"/>
        <v>0</v>
      </c>
      <c r="O49" s="55">
        <f t="shared" si="11"/>
        <v>0</v>
      </c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x14ac:dyDescent="0.25">
      <c r="B50" s="57" t="s">
        <v>42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/>
      <c r="K50" s="35">
        <v>0</v>
      </c>
      <c r="L50" s="35">
        <v>0</v>
      </c>
      <c r="M50" s="35">
        <v>0</v>
      </c>
      <c r="N50" s="35">
        <v>0</v>
      </c>
      <c r="O50" s="24">
        <f>SUM(C50:N50)</f>
        <v>0</v>
      </c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4.25" customHeight="1" x14ac:dyDescent="0.25">
      <c r="B51" s="57" t="s">
        <v>43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24">
        <f>SUM(C51:N51)</f>
        <v>0</v>
      </c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x14ac:dyDescent="0.25">
      <c r="B52" s="57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7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5.75" customHeight="1" x14ac:dyDescent="0.25">
      <c r="B53" s="53" t="s">
        <v>44</v>
      </c>
      <c r="C53" s="54">
        <f>+C54+C55</f>
        <v>0</v>
      </c>
      <c r="D53" s="54">
        <f t="shared" ref="D53:O53" si="12">+D54+D55</f>
        <v>0</v>
      </c>
      <c r="E53" s="54">
        <f t="shared" si="12"/>
        <v>0</v>
      </c>
      <c r="F53" s="54">
        <f t="shared" si="12"/>
        <v>0</v>
      </c>
      <c r="G53" s="54">
        <f t="shared" si="12"/>
        <v>0</v>
      </c>
      <c r="H53" s="54">
        <f t="shared" si="12"/>
        <v>0</v>
      </c>
      <c r="I53" s="54">
        <f t="shared" si="12"/>
        <v>0</v>
      </c>
      <c r="J53" s="54">
        <f t="shared" si="12"/>
        <v>0</v>
      </c>
      <c r="K53" s="54">
        <f t="shared" si="12"/>
        <v>0</v>
      </c>
      <c r="L53" s="54">
        <f t="shared" si="12"/>
        <v>0</v>
      </c>
      <c r="M53" s="54">
        <f t="shared" si="12"/>
        <v>0</v>
      </c>
      <c r="N53" s="54">
        <f t="shared" si="12"/>
        <v>0</v>
      </c>
      <c r="O53" s="55">
        <f t="shared" si="12"/>
        <v>0</v>
      </c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x14ac:dyDescent="0.25">
      <c r="A54" s="56" t="s">
        <v>45</v>
      </c>
      <c r="B54" s="57" t="s">
        <v>42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24">
        <f>SUM(C54:N54)</f>
        <v>0</v>
      </c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x14ac:dyDescent="0.25">
      <c r="B55" s="57" t="s">
        <v>43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24">
        <f>SUM(C55:N55)</f>
        <v>0</v>
      </c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x14ac:dyDescent="0.25">
      <c r="B56" s="57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7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s="48" customFormat="1" x14ac:dyDescent="0.25">
      <c r="A57" s="47"/>
      <c r="B57" s="53" t="s">
        <v>46</v>
      </c>
      <c r="C57" s="54">
        <f t="shared" ref="C57:O57" si="13">+C58+C59</f>
        <v>0</v>
      </c>
      <c r="D57" s="54">
        <f t="shared" si="13"/>
        <v>0</v>
      </c>
      <c r="E57" s="54">
        <f t="shared" si="13"/>
        <v>0</v>
      </c>
      <c r="F57" s="54">
        <f t="shared" si="13"/>
        <v>0</v>
      </c>
      <c r="G57" s="54">
        <f t="shared" si="13"/>
        <v>0</v>
      </c>
      <c r="H57" s="54">
        <f t="shared" si="13"/>
        <v>0</v>
      </c>
      <c r="I57" s="54">
        <f t="shared" si="13"/>
        <v>0</v>
      </c>
      <c r="J57" s="54">
        <f t="shared" si="13"/>
        <v>0</v>
      </c>
      <c r="K57" s="54">
        <f t="shared" si="13"/>
        <v>0</v>
      </c>
      <c r="L57" s="54">
        <f t="shared" si="13"/>
        <v>0</v>
      </c>
      <c r="M57" s="54">
        <f t="shared" si="13"/>
        <v>0</v>
      </c>
      <c r="N57" s="54">
        <f t="shared" si="13"/>
        <v>0</v>
      </c>
      <c r="O57" s="55">
        <f t="shared" si="13"/>
        <v>0</v>
      </c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x14ac:dyDescent="0.25">
      <c r="B58" s="57" t="s">
        <v>42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/>
      <c r="K58" s="35">
        <v>0</v>
      </c>
      <c r="L58" s="35">
        <v>0</v>
      </c>
      <c r="M58" s="35">
        <v>0</v>
      </c>
      <c r="N58" s="35">
        <v>0</v>
      </c>
      <c r="O58" s="24">
        <f>SUM(C58:N58)</f>
        <v>0</v>
      </c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4.25" customHeight="1" x14ac:dyDescent="0.25">
      <c r="B59" s="57" t="s">
        <v>43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24">
        <f>SUM(C59:N59)</f>
        <v>0</v>
      </c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x14ac:dyDescent="0.25">
      <c r="B60" s="5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7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5.75" customHeight="1" x14ac:dyDescent="0.25">
      <c r="B61" s="53" t="s">
        <v>47</v>
      </c>
      <c r="C61" s="54">
        <f>+C62+C63</f>
        <v>0</v>
      </c>
      <c r="D61" s="54">
        <f t="shared" ref="D61:O61" si="14">+D62+D63</f>
        <v>0</v>
      </c>
      <c r="E61" s="54">
        <f t="shared" si="14"/>
        <v>0</v>
      </c>
      <c r="F61" s="54">
        <f t="shared" si="14"/>
        <v>0</v>
      </c>
      <c r="G61" s="54">
        <f t="shared" si="14"/>
        <v>0</v>
      </c>
      <c r="H61" s="54">
        <f t="shared" si="14"/>
        <v>0</v>
      </c>
      <c r="I61" s="54">
        <f t="shared" si="14"/>
        <v>0</v>
      </c>
      <c r="J61" s="54">
        <f t="shared" si="14"/>
        <v>0</v>
      </c>
      <c r="K61" s="54">
        <f t="shared" si="14"/>
        <v>0</v>
      </c>
      <c r="L61" s="54">
        <f t="shared" si="14"/>
        <v>0</v>
      </c>
      <c r="M61" s="54">
        <f t="shared" si="14"/>
        <v>0</v>
      </c>
      <c r="N61" s="54">
        <f t="shared" si="14"/>
        <v>0</v>
      </c>
      <c r="O61" s="55">
        <f t="shared" si="14"/>
        <v>0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x14ac:dyDescent="0.25">
      <c r="B62" s="57" t="s">
        <v>42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24">
        <f>SUM(C62:N62)</f>
        <v>0</v>
      </c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x14ac:dyDescent="0.25">
      <c r="B63" s="57" t="s">
        <v>43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24">
        <f>SUM(C63:N63)</f>
        <v>0</v>
      </c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x14ac:dyDescent="0.25">
      <c r="B64" s="57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7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s="48" customFormat="1" x14ac:dyDescent="0.25">
      <c r="A65" s="47"/>
      <c r="B65" s="53" t="s">
        <v>48</v>
      </c>
      <c r="C65" s="54">
        <f>+C66+C67</f>
        <v>0</v>
      </c>
      <c r="D65" s="54">
        <f t="shared" ref="D65:N65" si="15">+D66+D67</f>
        <v>0</v>
      </c>
      <c r="E65" s="54">
        <f t="shared" si="15"/>
        <v>0</v>
      </c>
      <c r="F65" s="54">
        <f t="shared" si="15"/>
        <v>0</v>
      </c>
      <c r="G65" s="54">
        <f t="shared" si="15"/>
        <v>0</v>
      </c>
      <c r="H65" s="54">
        <f t="shared" si="15"/>
        <v>0</v>
      </c>
      <c r="I65" s="54">
        <f t="shared" si="15"/>
        <v>0</v>
      </c>
      <c r="J65" s="54">
        <f t="shared" si="15"/>
        <v>0</v>
      </c>
      <c r="K65" s="54">
        <f t="shared" si="15"/>
        <v>0</v>
      </c>
      <c r="L65" s="54">
        <f t="shared" si="15"/>
        <v>0</v>
      </c>
      <c r="M65" s="54">
        <f t="shared" si="15"/>
        <v>0</v>
      </c>
      <c r="N65" s="54">
        <f t="shared" si="15"/>
        <v>0</v>
      </c>
      <c r="O65" s="55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4.25" x14ac:dyDescent="0.2">
      <c r="B66" s="57" t="s">
        <v>42</v>
      </c>
      <c r="C66" s="35">
        <v>0</v>
      </c>
      <c r="D66" s="35">
        <f t="shared" ref="D66:N67" si="16">+C90</f>
        <v>0</v>
      </c>
      <c r="E66" s="35">
        <f t="shared" si="16"/>
        <v>0</v>
      </c>
      <c r="F66" s="35">
        <f t="shared" si="16"/>
        <v>0</v>
      </c>
      <c r="G66" s="35">
        <f t="shared" si="16"/>
        <v>0</v>
      </c>
      <c r="H66" s="35">
        <f t="shared" si="16"/>
        <v>0</v>
      </c>
      <c r="I66" s="35">
        <f t="shared" si="16"/>
        <v>0</v>
      </c>
      <c r="J66" s="35">
        <f t="shared" si="16"/>
        <v>0</v>
      </c>
      <c r="K66" s="35">
        <f t="shared" si="16"/>
        <v>0</v>
      </c>
      <c r="L66" s="35">
        <f t="shared" si="16"/>
        <v>0</v>
      </c>
      <c r="M66" s="35">
        <f t="shared" si="16"/>
        <v>0</v>
      </c>
      <c r="N66" s="35">
        <f t="shared" si="16"/>
        <v>0</v>
      </c>
      <c r="O66" s="69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4.25" x14ac:dyDescent="0.2">
      <c r="B67" s="57" t="s">
        <v>43</v>
      </c>
      <c r="C67" s="35">
        <v>0</v>
      </c>
      <c r="D67" s="35">
        <f t="shared" si="16"/>
        <v>0</v>
      </c>
      <c r="E67" s="35">
        <f t="shared" si="16"/>
        <v>0</v>
      </c>
      <c r="F67" s="35">
        <f t="shared" si="16"/>
        <v>0</v>
      </c>
      <c r="G67" s="35">
        <f t="shared" si="16"/>
        <v>0</v>
      </c>
      <c r="H67" s="35">
        <f t="shared" si="16"/>
        <v>0</v>
      </c>
      <c r="I67" s="35">
        <f t="shared" si="16"/>
        <v>0</v>
      </c>
      <c r="J67" s="35">
        <f t="shared" si="16"/>
        <v>0</v>
      </c>
      <c r="K67" s="35">
        <f t="shared" si="16"/>
        <v>0</v>
      </c>
      <c r="L67" s="35">
        <f t="shared" si="16"/>
        <v>0</v>
      </c>
      <c r="M67" s="35">
        <f t="shared" si="16"/>
        <v>0</v>
      </c>
      <c r="N67" s="35">
        <f t="shared" si="16"/>
        <v>0</v>
      </c>
      <c r="O67" s="69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4.25" x14ac:dyDescent="0.2">
      <c r="B68" s="57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6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s="48" customFormat="1" x14ac:dyDescent="0.25">
      <c r="A69" s="47"/>
      <c r="B69" s="53" t="s">
        <v>49</v>
      </c>
      <c r="C69" s="54">
        <f>+C70+C71</f>
        <v>0</v>
      </c>
      <c r="D69" s="54">
        <f t="shared" ref="D69:O69" si="17">+D70+D71</f>
        <v>0</v>
      </c>
      <c r="E69" s="54">
        <f t="shared" si="17"/>
        <v>0</v>
      </c>
      <c r="F69" s="54">
        <f t="shared" si="17"/>
        <v>0</v>
      </c>
      <c r="G69" s="54">
        <f t="shared" si="17"/>
        <v>0</v>
      </c>
      <c r="H69" s="54">
        <f t="shared" si="17"/>
        <v>0</v>
      </c>
      <c r="I69" s="54">
        <f t="shared" si="17"/>
        <v>0</v>
      </c>
      <c r="J69" s="54">
        <f t="shared" si="17"/>
        <v>0</v>
      </c>
      <c r="K69" s="54">
        <f t="shared" si="17"/>
        <v>0</v>
      </c>
      <c r="L69" s="54">
        <f t="shared" si="17"/>
        <v>0</v>
      </c>
      <c r="M69" s="54">
        <f t="shared" si="17"/>
        <v>0</v>
      </c>
      <c r="N69" s="54">
        <f t="shared" si="17"/>
        <v>0</v>
      </c>
      <c r="O69" s="55">
        <f t="shared" si="17"/>
        <v>0</v>
      </c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x14ac:dyDescent="0.25">
      <c r="B70" s="57" t="s">
        <v>42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24">
        <f>SUM(C70:N70)</f>
        <v>0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x14ac:dyDescent="0.25">
      <c r="B71" s="57" t="s">
        <v>43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24">
        <f>SUM(C71:N71)</f>
        <v>0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x14ac:dyDescent="0.25">
      <c r="B72" s="57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7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x14ac:dyDescent="0.25">
      <c r="B73" s="53" t="s">
        <v>50</v>
      </c>
      <c r="C73" s="54">
        <f t="shared" ref="C73:O73" si="18">+C74+C75</f>
        <v>0</v>
      </c>
      <c r="D73" s="54">
        <f t="shared" si="18"/>
        <v>0</v>
      </c>
      <c r="E73" s="54">
        <f t="shared" si="18"/>
        <v>0</v>
      </c>
      <c r="F73" s="54">
        <f t="shared" si="18"/>
        <v>0</v>
      </c>
      <c r="G73" s="54">
        <f t="shared" si="18"/>
        <v>0</v>
      </c>
      <c r="H73" s="54">
        <f t="shared" si="18"/>
        <v>0</v>
      </c>
      <c r="I73" s="54">
        <f t="shared" si="18"/>
        <v>0</v>
      </c>
      <c r="J73" s="54">
        <f t="shared" si="18"/>
        <v>0</v>
      </c>
      <c r="K73" s="54">
        <f t="shared" si="18"/>
        <v>0</v>
      </c>
      <c r="L73" s="54">
        <f t="shared" si="18"/>
        <v>0</v>
      </c>
      <c r="M73" s="54">
        <f t="shared" si="18"/>
        <v>0</v>
      </c>
      <c r="N73" s="54">
        <f t="shared" si="18"/>
        <v>0</v>
      </c>
      <c r="O73" s="55">
        <f t="shared" si="18"/>
        <v>0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x14ac:dyDescent="0.25">
      <c r="B74" s="57" t="s">
        <v>42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24">
        <f>SUM(C74:N74)</f>
        <v>0</v>
      </c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x14ac:dyDescent="0.25">
      <c r="B75" s="57" t="s">
        <v>43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24">
        <f>SUM(C75:N75)</f>
        <v>0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x14ac:dyDescent="0.25">
      <c r="B76" s="70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7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x14ac:dyDescent="0.25">
      <c r="B77" s="53" t="s">
        <v>51</v>
      </c>
      <c r="C77" s="54">
        <f>+C78+C79</f>
        <v>0</v>
      </c>
      <c r="D77" s="54">
        <f t="shared" ref="D77:N77" si="19">+D78+D79</f>
        <v>0</v>
      </c>
      <c r="E77" s="54">
        <f t="shared" si="19"/>
        <v>0</v>
      </c>
      <c r="F77" s="54">
        <f t="shared" si="19"/>
        <v>0</v>
      </c>
      <c r="G77" s="54">
        <f t="shared" si="19"/>
        <v>0</v>
      </c>
      <c r="H77" s="54">
        <f t="shared" si="19"/>
        <v>0</v>
      </c>
      <c r="I77" s="54">
        <f t="shared" si="19"/>
        <v>0</v>
      </c>
      <c r="J77" s="54">
        <f t="shared" si="19"/>
        <v>0</v>
      </c>
      <c r="K77" s="54">
        <f t="shared" si="19"/>
        <v>0</v>
      </c>
      <c r="L77" s="54">
        <f t="shared" si="19"/>
        <v>0</v>
      </c>
      <c r="M77" s="54">
        <f t="shared" si="19"/>
        <v>0</v>
      </c>
      <c r="N77" s="54">
        <f t="shared" si="19"/>
        <v>0</v>
      </c>
      <c r="O77" s="55">
        <f>+O78+O79</f>
        <v>0</v>
      </c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x14ac:dyDescent="0.25">
      <c r="B78" s="57" t="s">
        <v>42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24">
        <f>SUM(C78:N78)</f>
        <v>0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x14ac:dyDescent="0.25">
      <c r="B79" s="57" t="s">
        <v>43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24">
        <f>SUM(C79:N79)</f>
        <v>0</v>
      </c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x14ac:dyDescent="0.25">
      <c r="B80" s="70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7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s="48" customFormat="1" x14ac:dyDescent="0.25">
      <c r="A81" s="47"/>
      <c r="B81" s="53" t="s">
        <v>52</v>
      </c>
      <c r="C81" s="54">
        <f>SUM(C82:C83)</f>
        <v>0</v>
      </c>
      <c r="D81" s="54">
        <f t="shared" ref="D81:N81" si="20">SUM(D82:D83)</f>
        <v>0</v>
      </c>
      <c r="E81" s="54">
        <f t="shared" si="20"/>
        <v>0</v>
      </c>
      <c r="F81" s="54">
        <f t="shared" si="20"/>
        <v>0</v>
      </c>
      <c r="G81" s="54">
        <f t="shared" si="20"/>
        <v>0</v>
      </c>
      <c r="H81" s="54">
        <f t="shared" si="20"/>
        <v>0</v>
      </c>
      <c r="I81" s="54">
        <f t="shared" si="20"/>
        <v>0</v>
      </c>
      <c r="J81" s="54">
        <f t="shared" si="20"/>
        <v>0</v>
      </c>
      <c r="K81" s="54">
        <f t="shared" si="20"/>
        <v>0</v>
      </c>
      <c r="L81" s="54">
        <f t="shared" si="20"/>
        <v>0</v>
      </c>
      <c r="M81" s="54">
        <f t="shared" si="20"/>
        <v>0</v>
      </c>
      <c r="N81" s="54">
        <f t="shared" si="20"/>
        <v>0</v>
      </c>
      <c r="O81" s="55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s="48" customFormat="1" x14ac:dyDescent="0.25">
      <c r="A82" s="47"/>
      <c r="B82" s="57" t="s">
        <v>42</v>
      </c>
      <c r="C82" s="71">
        <f>+C66-C70-C74-C78</f>
        <v>0</v>
      </c>
      <c r="D82" s="71">
        <f t="shared" ref="D82:N82" si="21">+D66-D70-D74-D78</f>
        <v>0</v>
      </c>
      <c r="E82" s="71">
        <f t="shared" si="21"/>
        <v>0</v>
      </c>
      <c r="F82" s="71">
        <f t="shared" si="21"/>
        <v>0</v>
      </c>
      <c r="G82" s="71">
        <f t="shared" si="21"/>
        <v>0</v>
      </c>
      <c r="H82" s="71">
        <f t="shared" si="21"/>
        <v>0</v>
      </c>
      <c r="I82" s="71">
        <f t="shared" si="21"/>
        <v>0</v>
      </c>
      <c r="J82" s="71">
        <f t="shared" si="21"/>
        <v>0</v>
      </c>
      <c r="K82" s="71">
        <f t="shared" si="21"/>
        <v>0</v>
      </c>
      <c r="L82" s="71">
        <f t="shared" si="21"/>
        <v>0</v>
      </c>
      <c r="M82" s="71">
        <f t="shared" si="21"/>
        <v>0</v>
      </c>
      <c r="N82" s="71">
        <f t="shared" si="21"/>
        <v>0</v>
      </c>
      <c r="O82" s="24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s="48" customFormat="1" x14ac:dyDescent="0.25">
      <c r="A83" s="47"/>
      <c r="B83" s="57" t="s">
        <v>43</v>
      </c>
      <c r="C83" s="71">
        <f t="shared" ref="C83:N83" si="22">+C67-C71-C75-C79</f>
        <v>0</v>
      </c>
      <c r="D83" s="71">
        <f t="shared" si="22"/>
        <v>0</v>
      </c>
      <c r="E83" s="71">
        <f t="shared" si="22"/>
        <v>0</v>
      </c>
      <c r="F83" s="71">
        <f t="shared" si="22"/>
        <v>0</v>
      </c>
      <c r="G83" s="71">
        <f t="shared" si="22"/>
        <v>0</v>
      </c>
      <c r="H83" s="71">
        <f t="shared" si="22"/>
        <v>0</v>
      </c>
      <c r="I83" s="71">
        <f t="shared" si="22"/>
        <v>0</v>
      </c>
      <c r="J83" s="71">
        <f t="shared" si="22"/>
        <v>0</v>
      </c>
      <c r="K83" s="71">
        <f t="shared" si="22"/>
        <v>0</v>
      </c>
      <c r="L83" s="71">
        <f t="shared" si="22"/>
        <v>0</v>
      </c>
      <c r="M83" s="71">
        <f t="shared" si="22"/>
        <v>0</v>
      </c>
      <c r="N83" s="71">
        <f t="shared" si="22"/>
        <v>0</v>
      </c>
      <c r="O83" s="24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x14ac:dyDescent="0.25">
      <c r="B84" s="57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7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x14ac:dyDescent="0.25">
      <c r="B85" s="53" t="s">
        <v>53</v>
      </c>
      <c r="C85" s="54">
        <f>SUM(C86:C87)</f>
        <v>0</v>
      </c>
      <c r="D85" s="54">
        <f t="shared" ref="D85:O85" si="23">SUM(D86:D87)</f>
        <v>0</v>
      </c>
      <c r="E85" s="54">
        <f t="shared" si="23"/>
        <v>0</v>
      </c>
      <c r="F85" s="54">
        <f t="shared" si="23"/>
        <v>0</v>
      </c>
      <c r="G85" s="54">
        <f t="shared" si="23"/>
        <v>0</v>
      </c>
      <c r="H85" s="54">
        <f t="shared" si="23"/>
        <v>0</v>
      </c>
      <c r="I85" s="54">
        <f t="shared" si="23"/>
        <v>0</v>
      </c>
      <c r="J85" s="54">
        <f t="shared" si="23"/>
        <v>0</v>
      </c>
      <c r="K85" s="54">
        <f t="shared" si="23"/>
        <v>0</v>
      </c>
      <c r="L85" s="54">
        <f t="shared" si="23"/>
        <v>0</v>
      </c>
      <c r="M85" s="54">
        <f t="shared" si="23"/>
        <v>0</v>
      </c>
      <c r="N85" s="54">
        <f t="shared" si="23"/>
        <v>0</v>
      </c>
      <c r="O85" s="55">
        <f t="shared" si="23"/>
        <v>0</v>
      </c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x14ac:dyDescent="0.25">
      <c r="B86" s="57" t="s">
        <v>42</v>
      </c>
      <c r="C86" s="35">
        <f t="shared" ref="C86:M86" si="24">(+C32-C37-C58-C62-C46-C42)</f>
        <v>0</v>
      </c>
      <c r="D86" s="35">
        <f>(+D32-D37-D58-D62-D46-D42)</f>
        <v>0</v>
      </c>
      <c r="E86" s="35">
        <f t="shared" si="24"/>
        <v>0</v>
      </c>
      <c r="F86" s="35">
        <f t="shared" si="24"/>
        <v>0</v>
      </c>
      <c r="G86" s="35">
        <f t="shared" si="24"/>
        <v>0</v>
      </c>
      <c r="H86" s="35">
        <f t="shared" si="24"/>
        <v>0</v>
      </c>
      <c r="I86" s="35">
        <f t="shared" si="24"/>
        <v>0</v>
      </c>
      <c r="J86" s="35">
        <f t="shared" si="24"/>
        <v>0</v>
      </c>
      <c r="K86" s="35">
        <f t="shared" si="24"/>
        <v>0</v>
      </c>
      <c r="L86" s="35">
        <f t="shared" si="24"/>
        <v>0</v>
      </c>
      <c r="M86" s="35">
        <f t="shared" si="24"/>
        <v>0</v>
      </c>
      <c r="N86" s="35">
        <f>(+N32-N37-N58-N62-N46-N42)</f>
        <v>0</v>
      </c>
      <c r="O86" s="24">
        <f>SUM(C86:N86)</f>
        <v>0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7.25" customHeight="1" x14ac:dyDescent="0.25">
      <c r="B87" s="57" t="s">
        <v>43</v>
      </c>
      <c r="C87" s="35">
        <f>+C34-C39-C59-C63</f>
        <v>0</v>
      </c>
      <c r="D87" s="35">
        <f>+D34-D39-D59-D63</f>
        <v>0</v>
      </c>
      <c r="E87" s="35">
        <f t="shared" ref="E87" si="25">+E34-E39-E59-E63</f>
        <v>0</v>
      </c>
      <c r="F87" s="35">
        <f t="shared" ref="F87:M87" si="26">+F34-F39-F47-F59-F63</f>
        <v>0</v>
      </c>
      <c r="G87" s="35">
        <f t="shared" si="26"/>
        <v>0</v>
      </c>
      <c r="H87" s="35">
        <f>+H34-H39-H47-H59-H63</f>
        <v>0</v>
      </c>
      <c r="I87" s="35">
        <f t="shared" si="26"/>
        <v>0</v>
      </c>
      <c r="J87" s="35">
        <f t="shared" si="26"/>
        <v>0</v>
      </c>
      <c r="K87" s="35">
        <f t="shared" si="26"/>
        <v>0</v>
      </c>
      <c r="L87" s="35">
        <f t="shared" si="26"/>
        <v>0</v>
      </c>
      <c r="M87" s="35">
        <f t="shared" si="26"/>
        <v>0</v>
      </c>
      <c r="N87" s="35">
        <f>+N34-N39-N47-N59-N63</f>
        <v>0</v>
      </c>
      <c r="O87" s="24">
        <f>SUM(C87:N87)</f>
        <v>0</v>
      </c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x14ac:dyDescent="0.25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7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s="48" customFormat="1" x14ac:dyDescent="0.25">
      <c r="A89" s="47"/>
      <c r="B89" s="53" t="s">
        <v>54</v>
      </c>
      <c r="C89" s="54">
        <f t="shared" ref="C89:N89" si="27">SUM(C90:C91)</f>
        <v>0</v>
      </c>
      <c r="D89" s="54">
        <f t="shared" si="27"/>
        <v>0</v>
      </c>
      <c r="E89" s="54">
        <f t="shared" si="27"/>
        <v>0</v>
      </c>
      <c r="F89" s="54">
        <f t="shared" si="27"/>
        <v>0</v>
      </c>
      <c r="G89" s="54">
        <f t="shared" si="27"/>
        <v>0</v>
      </c>
      <c r="H89" s="54">
        <f t="shared" si="27"/>
        <v>0</v>
      </c>
      <c r="I89" s="54">
        <f t="shared" si="27"/>
        <v>0</v>
      </c>
      <c r="J89" s="54">
        <f t="shared" si="27"/>
        <v>0</v>
      </c>
      <c r="K89" s="54">
        <f t="shared" si="27"/>
        <v>0</v>
      </c>
      <c r="L89" s="54">
        <f t="shared" si="27"/>
        <v>0</v>
      </c>
      <c r="M89" s="54">
        <f t="shared" si="27"/>
        <v>0</v>
      </c>
      <c r="N89" s="54">
        <f t="shared" si="27"/>
        <v>0</v>
      </c>
      <c r="O89" s="55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s="48" customFormat="1" x14ac:dyDescent="0.25">
      <c r="A90" s="47"/>
      <c r="B90" s="57" t="s">
        <v>42</v>
      </c>
      <c r="C90" s="71">
        <f>+C82+C62</f>
        <v>0</v>
      </c>
      <c r="D90" s="71">
        <f t="shared" ref="D90:N90" si="28">+D82+D62</f>
        <v>0</v>
      </c>
      <c r="E90" s="71">
        <f t="shared" si="28"/>
        <v>0</v>
      </c>
      <c r="F90" s="71">
        <f t="shared" si="28"/>
        <v>0</v>
      </c>
      <c r="G90" s="71">
        <f t="shared" si="28"/>
        <v>0</v>
      </c>
      <c r="H90" s="71">
        <f t="shared" si="28"/>
        <v>0</v>
      </c>
      <c r="I90" s="71">
        <f t="shared" si="28"/>
        <v>0</v>
      </c>
      <c r="J90" s="71">
        <f t="shared" si="28"/>
        <v>0</v>
      </c>
      <c r="K90" s="71">
        <f t="shared" si="28"/>
        <v>0</v>
      </c>
      <c r="L90" s="71">
        <f t="shared" si="28"/>
        <v>0</v>
      </c>
      <c r="M90" s="71">
        <f t="shared" si="28"/>
        <v>0</v>
      </c>
      <c r="N90" s="71">
        <f t="shared" si="28"/>
        <v>0</v>
      </c>
      <c r="O90" s="24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s="48" customFormat="1" x14ac:dyDescent="0.25">
      <c r="A91" s="47"/>
      <c r="B91" s="57" t="s">
        <v>43</v>
      </c>
      <c r="C91" s="71">
        <f t="shared" ref="C91:N91" si="29">+C83+C63</f>
        <v>0</v>
      </c>
      <c r="D91" s="71">
        <f t="shared" si="29"/>
        <v>0</v>
      </c>
      <c r="E91" s="71">
        <f t="shared" si="29"/>
        <v>0</v>
      </c>
      <c r="F91" s="71">
        <f t="shared" si="29"/>
        <v>0</v>
      </c>
      <c r="G91" s="71">
        <f t="shared" si="29"/>
        <v>0</v>
      </c>
      <c r="H91" s="71">
        <f t="shared" si="29"/>
        <v>0</v>
      </c>
      <c r="I91" s="71">
        <f t="shared" si="29"/>
        <v>0</v>
      </c>
      <c r="J91" s="71">
        <f t="shared" si="29"/>
        <v>0</v>
      </c>
      <c r="K91" s="71">
        <f t="shared" si="29"/>
        <v>0</v>
      </c>
      <c r="L91" s="71">
        <f t="shared" si="29"/>
        <v>0</v>
      </c>
      <c r="M91" s="71">
        <f t="shared" si="29"/>
        <v>0</v>
      </c>
      <c r="N91" s="71">
        <f t="shared" si="29"/>
        <v>0</v>
      </c>
      <c r="O91" s="24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x14ac:dyDescent="0.25">
      <c r="B92" s="72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thickBot="1" x14ac:dyDescent="0.3">
      <c r="B93" s="17" t="s">
        <v>55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x14ac:dyDescent="0.25">
      <c r="B94" s="52"/>
      <c r="C94" s="52"/>
      <c r="D94" s="52"/>
      <c r="E94" s="52"/>
      <c r="F94" s="73"/>
      <c r="G94" s="52"/>
      <c r="H94" s="52"/>
      <c r="I94" s="52"/>
      <c r="J94" s="52"/>
      <c r="K94" s="52"/>
      <c r="L94" s="52"/>
      <c r="M94" s="52"/>
      <c r="N94" s="52"/>
      <c r="O94" s="52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5.75" thickBot="1" x14ac:dyDescent="0.3">
      <c r="B95" s="74" t="s">
        <v>56</v>
      </c>
      <c r="C95" s="75">
        <f>+C96+C102</f>
        <v>10781.569332428751</v>
      </c>
      <c r="D95" s="75">
        <f>+D96+D102</f>
        <v>14886.232683233164</v>
      </c>
      <c r="E95" s="75">
        <f t="shared" ref="E95:N95" si="30">+E96+E102</f>
        <v>0</v>
      </c>
      <c r="F95" s="75">
        <f t="shared" si="30"/>
        <v>0</v>
      </c>
      <c r="G95" s="75">
        <f t="shared" si="30"/>
        <v>0</v>
      </c>
      <c r="H95" s="75">
        <f t="shared" si="30"/>
        <v>0</v>
      </c>
      <c r="I95" s="75">
        <f t="shared" si="30"/>
        <v>0</v>
      </c>
      <c r="J95" s="75">
        <f t="shared" si="30"/>
        <v>0</v>
      </c>
      <c r="K95" s="75">
        <f t="shared" si="30"/>
        <v>0</v>
      </c>
      <c r="L95" s="75">
        <f t="shared" si="30"/>
        <v>0</v>
      </c>
      <c r="M95" s="75">
        <f t="shared" si="30"/>
        <v>0</v>
      </c>
      <c r="N95" s="75">
        <f t="shared" si="30"/>
        <v>0</v>
      </c>
      <c r="O95" s="76">
        <f>+O96+O102</f>
        <v>25667.802015661913</v>
      </c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5.75" thickTop="1" x14ac:dyDescent="0.25">
      <c r="B96" s="77" t="s">
        <v>57</v>
      </c>
      <c r="C96" s="54">
        <f>+C97+C99+C100</f>
        <v>10763.916554648751</v>
      </c>
      <c r="D96" s="54">
        <f t="shared" ref="D96:O96" si="31">+D97+D99+D100</f>
        <v>14828.816883904999</v>
      </c>
      <c r="E96" s="54">
        <f>+E97+E99+E100</f>
        <v>0</v>
      </c>
      <c r="F96" s="54">
        <f t="shared" si="31"/>
        <v>0</v>
      </c>
      <c r="G96" s="54">
        <f t="shared" si="31"/>
        <v>0</v>
      </c>
      <c r="H96" s="54">
        <f t="shared" si="31"/>
        <v>0</v>
      </c>
      <c r="I96" s="54">
        <f t="shared" si="31"/>
        <v>0</v>
      </c>
      <c r="J96" s="54">
        <f t="shared" si="31"/>
        <v>0</v>
      </c>
      <c r="K96" s="54">
        <f t="shared" si="31"/>
        <v>0</v>
      </c>
      <c r="L96" s="54">
        <f t="shared" si="31"/>
        <v>0</v>
      </c>
      <c r="M96" s="54">
        <f t="shared" si="31"/>
        <v>0</v>
      </c>
      <c r="N96" s="54">
        <f t="shared" si="31"/>
        <v>0</v>
      </c>
      <c r="O96" s="54">
        <f t="shared" si="31"/>
        <v>25592.733438553751</v>
      </c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x14ac:dyDescent="0.25">
      <c r="A97" s="56" t="s">
        <v>58</v>
      </c>
      <c r="B97" s="57" t="s">
        <v>59</v>
      </c>
      <c r="C97" s="35">
        <v>10753.92054436</v>
      </c>
      <c r="D97" s="35">
        <v>14821.40618081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24">
        <f>SUM(C97:N97)</f>
        <v>25575.326725170002</v>
      </c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s="61" customFormat="1" x14ac:dyDescent="0.25">
      <c r="A98" s="30"/>
      <c r="B98" s="78" t="s">
        <v>32</v>
      </c>
      <c r="C98" s="79">
        <v>10753.92054436</v>
      </c>
      <c r="D98" s="79">
        <v>14821.40618081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60">
        <f>(SUM(C98:N98))</f>
        <v>25575.326725170002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x14ac:dyDescent="0.25">
      <c r="B99" s="80" t="s">
        <v>60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24">
        <f>SUM(C99:N99)</f>
        <v>0</v>
      </c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x14ac:dyDescent="0.25">
      <c r="A100" s="56" t="s">
        <v>61</v>
      </c>
      <c r="B100" s="80" t="s">
        <v>62</v>
      </c>
      <c r="C100" s="35">
        <v>9.99601028875</v>
      </c>
      <c r="D100" s="35">
        <v>7.4107030950000006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24">
        <f>SUM(C100:N100)</f>
        <v>17.406713383750002</v>
      </c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s="33" customFormat="1" x14ac:dyDescent="0.25">
      <c r="A101" s="30"/>
      <c r="B101" s="78" t="s">
        <v>32</v>
      </c>
      <c r="C101" s="59">
        <v>9.99601028875</v>
      </c>
      <c r="D101" s="59">
        <v>7.4107030950000006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>
        <v>0</v>
      </c>
      <c r="N101" s="59">
        <v>0</v>
      </c>
      <c r="O101" s="60">
        <f>SUM(C101:N101)</f>
        <v>17.406713383750002</v>
      </c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x14ac:dyDescent="0.25">
      <c r="B102" s="53" t="s">
        <v>33</v>
      </c>
      <c r="C102" s="54">
        <f>+C103+C104+C105</f>
        <v>17.652777780000001</v>
      </c>
      <c r="D102" s="54">
        <f t="shared" ref="D102:N102" si="32">+D103+D104+D105</f>
        <v>57.415799328164006</v>
      </c>
      <c r="E102" s="54">
        <f t="shared" si="32"/>
        <v>0</v>
      </c>
      <c r="F102" s="54">
        <f t="shared" si="32"/>
        <v>0</v>
      </c>
      <c r="G102" s="54">
        <f t="shared" si="32"/>
        <v>0</v>
      </c>
      <c r="H102" s="54">
        <f t="shared" si="32"/>
        <v>0</v>
      </c>
      <c r="I102" s="54">
        <f t="shared" si="32"/>
        <v>0</v>
      </c>
      <c r="J102" s="54">
        <f t="shared" si="32"/>
        <v>0</v>
      </c>
      <c r="K102" s="54">
        <f t="shared" si="32"/>
        <v>0</v>
      </c>
      <c r="L102" s="54">
        <f t="shared" si="32"/>
        <v>0</v>
      </c>
      <c r="M102" s="54">
        <f t="shared" si="32"/>
        <v>0</v>
      </c>
      <c r="N102" s="54">
        <f t="shared" si="32"/>
        <v>0</v>
      </c>
      <c r="O102" s="55">
        <f>+O103+O104+O105</f>
        <v>75.068577108164007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x14ac:dyDescent="0.25">
      <c r="B103" s="57" t="s">
        <v>59</v>
      </c>
      <c r="C103" s="81">
        <v>17.652777780000001</v>
      </c>
      <c r="D103" s="35">
        <v>57.415799328164006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>
        <f>SUM(C103:N103)</f>
        <v>75.068577108164007</v>
      </c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x14ac:dyDescent="0.25">
      <c r="B104" s="57" t="s">
        <v>60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24">
        <f>SUM(C104:N104)</f>
        <v>0</v>
      </c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x14ac:dyDescent="0.25">
      <c r="B105" s="57" t="s">
        <v>62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24">
        <f>SUM(C105:N105)</f>
        <v>0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x14ac:dyDescent="0.25">
      <c r="B106" s="57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5.75" thickBot="1" x14ac:dyDescent="0.3">
      <c r="B107" s="74" t="s">
        <v>63</v>
      </c>
      <c r="C107" s="75">
        <f>+C108+C115</f>
        <v>10814.342110629999</v>
      </c>
      <c r="D107" s="75">
        <f t="shared" ref="D107:N107" si="33">+D108+D115</f>
        <v>12767.913779133165</v>
      </c>
      <c r="E107" s="75">
        <f t="shared" si="33"/>
        <v>0</v>
      </c>
      <c r="F107" s="75">
        <f t="shared" si="33"/>
        <v>0</v>
      </c>
      <c r="G107" s="75">
        <f t="shared" si="33"/>
        <v>0</v>
      </c>
      <c r="H107" s="75">
        <f t="shared" si="33"/>
        <v>0</v>
      </c>
      <c r="I107" s="75">
        <f t="shared" si="33"/>
        <v>0</v>
      </c>
      <c r="J107" s="75">
        <f t="shared" si="33"/>
        <v>0</v>
      </c>
      <c r="K107" s="75">
        <f t="shared" si="33"/>
        <v>0</v>
      </c>
      <c r="L107" s="75">
        <f t="shared" si="33"/>
        <v>0</v>
      </c>
      <c r="M107" s="75">
        <f t="shared" si="33"/>
        <v>0</v>
      </c>
      <c r="N107" s="75">
        <f t="shared" si="33"/>
        <v>0</v>
      </c>
      <c r="O107" s="76">
        <f>+O108+O115</f>
        <v>23582.255889763161</v>
      </c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5" customHeight="1" thickTop="1" x14ac:dyDescent="0.25">
      <c r="B108" s="77" t="s">
        <v>64</v>
      </c>
      <c r="C108" s="54">
        <f>+C109+C112+C113</f>
        <v>10796.689332849999</v>
      </c>
      <c r="D108" s="54">
        <f>+D109+D112+D113</f>
        <v>12710.497979805001</v>
      </c>
      <c r="E108" s="54">
        <f t="shared" ref="E108:N108" si="34">+E109+E112+E113</f>
        <v>0</v>
      </c>
      <c r="F108" s="54">
        <f t="shared" si="34"/>
        <v>0</v>
      </c>
      <c r="G108" s="54">
        <f t="shared" si="34"/>
        <v>0</v>
      </c>
      <c r="H108" s="54">
        <f t="shared" si="34"/>
        <v>0</v>
      </c>
      <c r="I108" s="54">
        <f t="shared" si="34"/>
        <v>0</v>
      </c>
      <c r="J108" s="54">
        <f t="shared" si="34"/>
        <v>0</v>
      </c>
      <c r="K108" s="54">
        <f t="shared" si="34"/>
        <v>0</v>
      </c>
      <c r="L108" s="54">
        <f t="shared" si="34"/>
        <v>0</v>
      </c>
      <c r="M108" s="54">
        <f t="shared" si="34"/>
        <v>0</v>
      </c>
      <c r="N108" s="54">
        <f t="shared" si="34"/>
        <v>0</v>
      </c>
      <c r="O108" s="54">
        <f t="shared" ref="O108" si="35">+O109+O111+O113+O112</f>
        <v>23507.187312654998</v>
      </c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x14ac:dyDescent="0.25">
      <c r="A109" s="56" t="s">
        <v>65</v>
      </c>
      <c r="B109" s="57" t="s">
        <v>59</v>
      </c>
      <c r="C109" s="35">
        <v>10786.67694437</v>
      </c>
      <c r="D109" s="73">
        <v>12704.14590684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73">
        <v>0</v>
      </c>
      <c r="L109" s="35">
        <v>0</v>
      </c>
      <c r="M109" s="35">
        <v>0</v>
      </c>
      <c r="N109" s="73">
        <v>0</v>
      </c>
      <c r="O109" s="24">
        <f t="shared" ref="O109:O114" si="36">SUM(C109:N109)</f>
        <v>23490.822851209999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s="61" customFormat="1" x14ac:dyDescent="0.25">
      <c r="A110" s="30"/>
      <c r="B110" s="78" t="s">
        <v>32</v>
      </c>
      <c r="C110" s="59">
        <v>10786.67694437</v>
      </c>
      <c r="D110" s="59">
        <v>12704.14590684</v>
      </c>
      <c r="E110" s="59">
        <v>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60">
        <f t="shared" si="36"/>
        <v>23490.822851209999</v>
      </c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x14ac:dyDescent="0.25">
      <c r="B111" s="80" t="s">
        <v>60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24">
        <f t="shared" si="36"/>
        <v>0</v>
      </c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x14ac:dyDescent="0.25">
      <c r="B112" s="80" t="s">
        <v>66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24">
        <f t="shared" si="36"/>
        <v>0</v>
      </c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x14ac:dyDescent="0.25">
      <c r="B113" s="80" t="s">
        <v>62</v>
      </c>
      <c r="C113" s="35">
        <v>10.01238848</v>
      </c>
      <c r="D113" s="35">
        <v>6.3520729649999987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24">
        <f t="shared" si="36"/>
        <v>16.364461445</v>
      </c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s="61" customFormat="1" x14ac:dyDescent="0.25">
      <c r="A114" s="82" t="s">
        <v>67</v>
      </c>
      <c r="B114" s="78" t="s">
        <v>32</v>
      </c>
      <c r="C114" s="59">
        <v>10.01238848</v>
      </c>
      <c r="D114" s="59">
        <v>6.3520729649999987</v>
      </c>
      <c r="E114" s="59">
        <v>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>
        <v>0</v>
      </c>
      <c r="N114" s="59">
        <v>0</v>
      </c>
      <c r="O114" s="60">
        <f t="shared" si="36"/>
        <v>16.364461445</v>
      </c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x14ac:dyDescent="0.25">
      <c r="B115" s="53" t="s">
        <v>33</v>
      </c>
      <c r="C115" s="54">
        <f>+C116+C117+C118</f>
        <v>17.652777780000001</v>
      </c>
      <c r="D115" s="54">
        <f t="shared" ref="D115:O115" si="37">+D116+D117+D118</f>
        <v>57.415799328164006</v>
      </c>
      <c r="E115" s="54">
        <f t="shared" si="37"/>
        <v>0</v>
      </c>
      <c r="F115" s="54">
        <f t="shared" si="37"/>
        <v>0</v>
      </c>
      <c r="G115" s="54">
        <f t="shared" si="37"/>
        <v>0</v>
      </c>
      <c r="H115" s="54">
        <f t="shared" si="37"/>
        <v>0</v>
      </c>
      <c r="I115" s="54">
        <f t="shared" si="37"/>
        <v>0</v>
      </c>
      <c r="J115" s="54">
        <f t="shared" si="37"/>
        <v>0</v>
      </c>
      <c r="K115" s="54">
        <f t="shared" si="37"/>
        <v>0</v>
      </c>
      <c r="L115" s="54">
        <f t="shared" si="37"/>
        <v>0</v>
      </c>
      <c r="M115" s="54">
        <f t="shared" si="37"/>
        <v>0</v>
      </c>
      <c r="N115" s="54">
        <f t="shared" si="37"/>
        <v>0</v>
      </c>
      <c r="O115" s="55">
        <f t="shared" si="37"/>
        <v>75.068577108164007</v>
      </c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x14ac:dyDescent="0.25">
      <c r="B116" s="57" t="s">
        <v>68</v>
      </c>
      <c r="C116" s="81">
        <v>17.652777780000001</v>
      </c>
      <c r="D116" s="35">
        <v>57.415799328164006</v>
      </c>
      <c r="E116" s="64"/>
      <c r="F116" s="64"/>
      <c r="G116" s="64"/>
      <c r="H116" s="64"/>
      <c r="I116" s="64"/>
      <c r="J116" s="64"/>
      <c r="K116" s="64"/>
      <c r="L116" s="64"/>
      <c r="M116" s="35"/>
      <c r="N116" s="64"/>
      <c r="O116" s="24">
        <f>SUM(C116:N116)</f>
        <v>75.068577108164007</v>
      </c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x14ac:dyDescent="0.25">
      <c r="B117" s="57" t="s">
        <v>69</v>
      </c>
      <c r="C117" s="64">
        <v>0</v>
      </c>
      <c r="D117" s="64">
        <v>0</v>
      </c>
      <c r="E117" s="64">
        <v>0</v>
      </c>
      <c r="F117" s="64">
        <v>0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>
        <v>0</v>
      </c>
      <c r="O117" s="24">
        <f>SUM(C117:N117)</f>
        <v>0</v>
      </c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x14ac:dyDescent="0.25">
      <c r="B118" s="57" t="s">
        <v>70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>
        <v>0</v>
      </c>
      <c r="O118" s="24">
        <f>SUM(C118:N118)</f>
        <v>0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8.25" customHeight="1" x14ac:dyDescent="0.25">
      <c r="B119" s="57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24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s="48" customFormat="1" ht="15.75" thickBot="1" x14ac:dyDescent="0.3">
      <c r="A120" s="47"/>
      <c r="B120" s="74" t="s">
        <v>71</v>
      </c>
      <c r="C120" s="75">
        <f>+C121+C125</f>
        <v>0</v>
      </c>
      <c r="D120" s="75">
        <f t="shared" ref="D120:O120" si="38">+D121+D125</f>
        <v>0</v>
      </c>
      <c r="E120" s="75">
        <f t="shared" si="38"/>
        <v>0</v>
      </c>
      <c r="F120" s="75">
        <f t="shared" si="38"/>
        <v>0</v>
      </c>
      <c r="G120" s="75">
        <f t="shared" si="38"/>
        <v>0</v>
      </c>
      <c r="H120" s="75">
        <f t="shared" si="38"/>
        <v>0</v>
      </c>
      <c r="I120" s="75">
        <f t="shared" si="38"/>
        <v>0</v>
      </c>
      <c r="J120" s="75">
        <f t="shared" si="38"/>
        <v>0</v>
      </c>
      <c r="K120" s="75">
        <f t="shared" si="38"/>
        <v>0</v>
      </c>
      <c r="L120" s="75">
        <f t="shared" si="38"/>
        <v>0</v>
      </c>
      <c r="M120" s="75">
        <f t="shared" si="38"/>
        <v>0</v>
      </c>
      <c r="N120" s="75">
        <f t="shared" si="38"/>
        <v>0</v>
      </c>
      <c r="O120" s="75">
        <f t="shared" si="38"/>
        <v>0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5.75" thickTop="1" x14ac:dyDescent="0.25">
      <c r="B121" s="77" t="s">
        <v>64</v>
      </c>
      <c r="C121" s="54">
        <f t="shared" ref="C121:O121" si="39">+C122+C123+C124</f>
        <v>0</v>
      </c>
      <c r="D121" s="54">
        <f t="shared" si="39"/>
        <v>0</v>
      </c>
      <c r="E121" s="54">
        <f t="shared" si="39"/>
        <v>0</v>
      </c>
      <c r="F121" s="54">
        <f t="shared" si="39"/>
        <v>0</v>
      </c>
      <c r="G121" s="54">
        <f t="shared" si="39"/>
        <v>0</v>
      </c>
      <c r="H121" s="54">
        <f t="shared" si="39"/>
        <v>0</v>
      </c>
      <c r="I121" s="54">
        <f t="shared" si="39"/>
        <v>0</v>
      </c>
      <c r="J121" s="54">
        <f t="shared" si="39"/>
        <v>0</v>
      </c>
      <c r="K121" s="54">
        <f t="shared" si="39"/>
        <v>0</v>
      </c>
      <c r="L121" s="54">
        <f t="shared" si="39"/>
        <v>0</v>
      </c>
      <c r="M121" s="54">
        <f t="shared" si="39"/>
        <v>0</v>
      </c>
      <c r="N121" s="54">
        <f t="shared" si="39"/>
        <v>0</v>
      </c>
      <c r="O121" s="54">
        <f t="shared" si="39"/>
        <v>0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x14ac:dyDescent="0.25">
      <c r="A122" s="56" t="s">
        <v>72</v>
      </c>
      <c r="B122" s="57" t="s">
        <v>59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24">
        <f>SUM(C122:N122)</f>
        <v>0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x14ac:dyDescent="0.25">
      <c r="B123" s="57" t="s">
        <v>60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24">
        <f>SUM(C123:N123)</f>
        <v>0</v>
      </c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x14ac:dyDescent="0.25">
      <c r="B124" s="57" t="s">
        <v>62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24">
        <f>SUM(C124:N124)</f>
        <v>0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x14ac:dyDescent="0.25">
      <c r="B125" s="53" t="s">
        <v>33</v>
      </c>
      <c r="C125" s="54">
        <f t="shared" ref="C125:O125" si="40">+C126+C127+C128</f>
        <v>0</v>
      </c>
      <c r="D125" s="54">
        <f t="shared" si="40"/>
        <v>0</v>
      </c>
      <c r="E125" s="54">
        <f t="shared" si="40"/>
        <v>0</v>
      </c>
      <c r="F125" s="54">
        <f t="shared" si="40"/>
        <v>0</v>
      </c>
      <c r="G125" s="54">
        <f t="shared" si="40"/>
        <v>0</v>
      </c>
      <c r="H125" s="54">
        <f t="shared" si="40"/>
        <v>0</v>
      </c>
      <c r="I125" s="54">
        <f t="shared" si="40"/>
        <v>0</v>
      </c>
      <c r="J125" s="54">
        <f t="shared" si="40"/>
        <v>0</v>
      </c>
      <c r="K125" s="54">
        <f t="shared" si="40"/>
        <v>0</v>
      </c>
      <c r="L125" s="54">
        <f t="shared" si="40"/>
        <v>0</v>
      </c>
      <c r="M125" s="54">
        <f t="shared" si="40"/>
        <v>0</v>
      </c>
      <c r="N125" s="54">
        <f t="shared" si="40"/>
        <v>0</v>
      </c>
      <c r="O125" s="55">
        <f t="shared" si="40"/>
        <v>0</v>
      </c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x14ac:dyDescent="0.25">
      <c r="B126" s="57" t="s">
        <v>68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24">
        <f>SUM(C126:N126)</f>
        <v>0</v>
      </c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x14ac:dyDescent="0.25">
      <c r="B127" s="57" t="s">
        <v>69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24">
        <f>SUM(C127:N127)</f>
        <v>0</v>
      </c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x14ac:dyDescent="0.25">
      <c r="B128" s="57" t="s">
        <v>70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24">
        <f>SUM(C128:N128)</f>
        <v>0</v>
      </c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x14ac:dyDescent="0.25">
      <c r="B129" s="5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5.75" thickBot="1" x14ac:dyDescent="0.3">
      <c r="B130" s="74" t="s">
        <v>73</v>
      </c>
      <c r="C130" s="75">
        <f t="shared" ref="C130:O130" si="41">+C131+C136</f>
        <v>0</v>
      </c>
      <c r="D130" s="75">
        <f t="shared" si="41"/>
        <v>0</v>
      </c>
      <c r="E130" s="75">
        <f t="shared" si="41"/>
        <v>0</v>
      </c>
      <c r="F130" s="75">
        <f t="shared" si="41"/>
        <v>0</v>
      </c>
      <c r="G130" s="75">
        <f t="shared" si="41"/>
        <v>0</v>
      </c>
      <c r="H130" s="75">
        <f t="shared" si="41"/>
        <v>0</v>
      </c>
      <c r="I130" s="75">
        <f t="shared" si="41"/>
        <v>0</v>
      </c>
      <c r="J130" s="75">
        <f t="shared" si="41"/>
        <v>0</v>
      </c>
      <c r="K130" s="75">
        <f t="shared" si="41"/>
        <v>0</v>
      </c>
      <c r="L130" s="75">
        <f t="shared" si="41"/>
        <v>0</v>
      </c>
      <c r="M130" s="75">
        <f t="shared" si="41"/>
        <v>0</v>
      </c>
      <c r="N130" s="75">
        <f t="shared" si="41"/>
        <v>0</v>
      </c>
      <c r="O130" s="75">
        <f t="shared" si="41"/>
        <v>0</v>
      </c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5.75" thickTop="1" x14ac:dyDescent="0.25">
      <c r="B131" s="77" t="s">
        <v>57</v>
      </c>
      <c r="C131" s="54">
        <f t="shared" ref="C131:N131" si="42">+C132+C134+C135</f>
        <v>0</v>
      </c>
      <c r="D131" s="54">
        <f t="shared" si="42"/>
        <v>0</v>
      </c>
      <c r="E131" s="54">
        <f t="shared" si="42"/>
        <v>0</v>
      </c>
      <c r="F131" s="54">
        <f t="shared" si="42"/>
        <v>0</v>
      </c>
      <c r="G131" s="54">
        <f t="shared" si="42"/>
        <v>0</v>
      </c>
      <c r="H131" s="54">
        <f t="shared" si="42"/>
        <v>0</v>
      </c>
      <c r="I131" s="54">
        <f t="shared" si="42"/>
        <v>0</v>
      </c>
      <c r="J131" s="54">
        <f t="shared" si="42"/>
        <v>0</v>
      </c>
      <c r="K131" s="54">
        <f t="shared" si="42"/>
        <v>0</v>
      </c>
      <c r="L131" s="54">
        <f t="shared" si="42"/>
        <v>0</v>
      </c>
      <c r="M131" s="54">
        <f t="shared" si="42"/>
        <v>0</v>
      </c>
      <c r="N131" s="54">
        <f t="shared" si="42"/>
        <v>0</v>
      </c>
      <c r="O131" s="55">
        <f>+O132+O134+O135</f>
        <v>0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x14ac:dyDescent="0.25">
      <c r="B132" s="57" t="s">
        <v>74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24">
        <f>SUM(C132:N132)</f>
        <v>0</v>
      </c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s="61" customFormat="1" x14ac:dyDescent="0.25">
      <c r="A133" s="30"/>
      <c r="B133" s="83" t="s">
        <v>75</v>
      </c>
      <c r="C133" s="59">
        <v>0</v>
      </c>
      <c r="D133" s="59">
        <v>0</v>
      </c>
      <c r="E133" s="59">
        <v>0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0</v>
      </c>
      <c r="M133" s="59">
        <v>0</v>
      </c>
      <c r="N133" s="59">
        <v>0</v>
      </c>
      <c r="O133" s="24">
        <f t="shared" ref="O133:O135" si="43">SUM(C133:N133)</f>
        <v>0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x14ac:dyDescent="0.25">
      <c r="B134" s="57" t="s">
        <v>69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24">
        <f t="shared" si="43"/>
        <v>0</v>
      </c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x14ac:dyDescent="0.25">
      <c r="B135" s="57" t="s">
        <v>70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/>
      <c r="K135" s="35">
        <v>0</v>
      </c>
      <c r="L135" s="35">
        <v>0</v>
      </c>
      <c r="M135" s="35">
        <v>0</v>
      </c>
      <c r="N135" s="35">
        <v>0</v>
      </c>
      <c r="O135" s="24">
        <f t="shared" si="43"/>
        <v>0</v>
      </c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x14ac:dyDescent="0.25">
      <c r="B136" s="53" t="s">
        <v>33</v>
      </c>
      <c r="C136" s="54">
        <f t="shared" ref="C136:N136" si="44">+C137+C138+C139</f>
        <v>0</v>
      </c>
      <c r="D136" s="54">
        <f t="shared" si="44"/>
        <v>0</v>
      </c>
      <c r="E136" s="54">
        <f t="shared" si="44"/>
        <v>0</v>
      </c>
      <c r="F136" s="54">
        <f t="shared" si="44"/>
        <v>0</v>
      </c>
      <c r="G136" s="54">
        <f t="shared" si="44"/>
        <v>0</v>
      </c>
      <c r="H136" s="54">
        <f t="shared" si="44"/>
        <v>0</v>
      </c>
      <c r="I136" s="54">
        <f t="shared" si="44"/>
        <v>0</v>
      </c>
      <c r="J136" s="54">
        <f t="shared" si="44"/>
        <v>0</v>
      </c>
      <c r="K136" s="54">
        <f t="shared" si="44"/>
        <v>0</v>
      </c>
      <c r="L136" s="54">
        <f t="shared" si="44"/>
        <v>0</v>
      </c>
      <c r="M136" s="54">
        <f t="shared" si="44"/>
        <v>0</v>
      </c>
      <c r="N136" s="54">
        <f t="shared" si="44"/>
        <v>0</v>
      </c>
      <c r="O136" s="55">
        <f>+O137+O138+O139</f>
        <v>0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x14ac:dyDescent="0.25">
      <c r="B137" s="57" t="s">
        <v>68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24">
        <f>SUM(C137:N137)</f>
        <v>0</v>
      </c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x14ac:dyDescent="0.25">
      <c r="B138" s="57" t="s">
        <v>69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24">
        <f>SUM(C138:N138)</f>
        <v>0</v>
      </c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x14ac:dyDescent="0.25">
      <c r="B139" s="57" t="s">
        <v>70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24">
        <f>SUM(C139:N139)</f>
        <v>0</v>
      </c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x14ac:dyDescent="0.25">
      <c r="B140" s="57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7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5.75" thickBot="1" x14ac:dyDescent="0.3">
      <c r="A141" s="1" t="s">
        <v>76</v>
      </c>
      <c r="B141" s="74" t="s">
        <v>77</v>
      </c>
      <c r="C141" s="75">
        <f>+C142+C148</f>
        <v>0</v>
      </c>
      <c r="D141" s="75">
        <f t="shared" ref="D141:O141" si="45">+D142+D148</f>
        <v>2118.3189041000001</v>
      </c>
      <c r="E141" s="75">
        <f t="shared" si="45"/>
        <v>0</v>
      </c>
      <c r="F141" s="75">
        <f t="shared" si="45"/>
        <v>0</v>
      </c>
      <c r="G141" s="75">
        <f t="shared" si="45"/>
        <v>0</v>
      </c>
      <c r="H141" s="75">
        <f t="shared" si="45"/>
        <v>0</v>
      </c>
      <c r="I141" s="75">
        <f t="shared" si="45"/>
        <v>0</v>
      </c>
      <c r="J141" s="75">
        <f t="shared" si="45"/>
        <v>0</v>
      </c>
      <c r="K141" s="75">
        <f t="shared" si="45"/>
        <v>0</v>
      </c>
      <c r="L141" s="75">
        <f t="shared" si="45"/>
        <v>0</v>
      </c>
      <c r="M141" s="75">
        <f t="shared" si="45"/>
        <v>0</v>
      </c>
      <c r="N141" s="75">
        <f t="shared" si="45"/>
        <v>0</v>
      </c>
      <c r="O141" s="75">
        <f t="shared" si="45"/>
        <v>2118.3189041000001</v>
      </c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5.75" thickTop="1" x14ac:dyDescent="0.25">
      <c r="A142" s="56" t="s">
        <v>78</v>
      </c>
      <c r="B142" s="77" t="s">
        <v>31</v>
      </c>
      <c r="C142" s="54">
        <f t="shared" ref="C142:O142" si="46">+C143+C145+C146</f>
        <v>0</v>
      </c>
      <c r="D142" s="54">
        <f t="shared" si="46"/>
        <v>2118.3189041000001</v>
      </c>
      <c r="E142" s="54">
        <f t="shared" si="46"/>
        <v>0</v>
      </c>
      <c r="F142" s="54">
        <f t="shared" si="46"/>
        <v>0</v>
      </c>
      <c r="G142" s="54">
        <f t="shared" si="46"/>
        <v>0</v>
      </c>
      <c r="H142" s="54">
        <f t="shared" si="46"/>
        <v>0</v>
      </c>
      <c r="I142" s="54">
        <f t="shared" si="46"/>
        <v>0</v>
      </c>
      <c r="J142" s="54">
        <f t="shared" si="46"/>
        <v>0</v>
      </c>
      <c r="K142" s="54">
        <f t="shared" si="46"/>
        <v>0</v>
      </c>
      <c r="L142" s="54">
        <f t="shared" si="46"/>
        <v>0</v>
      </c>
      <c r="M142" s="54">
        <f t="shared" si="46"/>
        <v>0</v>
      </c>
      <c r="N142" s="54">
        <f t="shared" si="46"/>
        <v>0</v>
      </c>
      <c r="O142" s="54">
        <f t="shared" si="46"/>
        <v>2118.3189041000001</v>
      </c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x14ac:dyDescent="0.25">
      <c r="B143" s="80" t="s">
        <v>59</v>
      </c>
      <c r="C143" s="35">
        <v>0</v>
      </c>
      <c r="D143" s="35">
        <v>2117.2602739700001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24">
        <f>SUM(C143:N143)</f>
        <v>2117.2602739700001</v>
      </c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s="61" customFormat="1" x14ac:dyDescent="0.25">
      <c r="A144" s="30"/>
      <c r="B144" s="78" t="s">
        <v>32</v>
      </c>
      <c r="C144" s="59">
        <v>0</v>
      </c>
      <c r="D144" s="59">
        <v>2117.2602739700001</v>
      </c>
      <c r="E144" s="59">
        <v>0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>
        <v>0</v>
      </c>
      <c r="L144" s="59">
        <v>0</v>
      </c>
      <c r="M144" s="59">
        <v>0</v>
      </c>
      <c r="N144" s="59">
        <v>0</v>
      </c>
      <c r="O144" s="84">
        <f t="shared" ref="O144:O147" si="47">SUM(C144:N144)</f>
        <v>2117.2602739700001</v>
      </c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x14ac:dyDescent="0.25">
      <c r="B145" s="57" t="s">
        <v>60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24">
        <f t="shared" si="47"/>
        <v>0</v>
      </c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x14ac:dyDescent="0.25">
      <c r="B146" s="57" t="s">
        <v>62</v>
      </c>
      <c r="C146" s="35">
        <f t="shared" ref="C146:N146" si="48">C147</f>
        <v>0</v>
      </c>
      <c r="D146" s="35">
        <f t="shared" si="48"/>
        <v>1.0586301300000001</v>
      </c>
      <c r="E146" s="35">
        <f t="shared" si="48"/>
        <v>0</v>
      </c>
      <c r="F146" s="35">
        <f t="shared" si="48"/>
        <v>0</v>
      </c>
      <c r="G146" s="35">
        <f t="shared" si="48"/>
        <v>0</v>
      </c>
      <c r="H146" s="35">
        <f t="shared" si="48"/>
        <v>0</v>
      </c>
      <c r="I146" s="35">
        <f t="shared" si="48"/>
        <v>0</v>
      </c>
      <c r="J146" s="35">
        <f t="shared" si="48"/>
        <v>0</v>
      </c>
      <c r="K146" s="35">
        <f t="shared" si="48"/>
        <v>0</v>
      </c>
      <c r="L146" s="35">
        <f t="shared" si="48"/>
        <v>0</v>
      </c>
      <c r="M146" s="35">
        <f t="shared" si="48"/>
        <v>0</v>
      </c>
      <c r="N146" s="35">
        <f t="shared" si="48"/>
        <v>0</v>
      </c>
      <c r="O146" s="24">
        <f t="shared" si="47"/>
        <v>1.0586301300000001</v>
      </c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s="61" customFormat="1" x14ac:dyDescent="0.25">
      <c r="A147" s="30"/>
      <c r="B147" s="78" t="s">
        <v>32</v>
      </c>
      <c r="C147" s="59">
        <v>0</v>
      </c>
      <c r="D147" s="59">
        <v>1.0586301300000001</v>
      </c>
      <c r="E147" s="59">
        <v>0</v>
      </c>
      <c r="F147" s="59">
        <v>0</v>
      </c>
      <c r="G147" s="59">
        <v>0</v>
      </c>
      <c r="H147" s="59">
        <v>0</v>
      </c>
      <c r="I147" s="59">
        <v>0</v>
      </c>
      <c r="J147" s="59">
        <v>0</v>
      </c>
      <c r="K147" s="59">
        <v>0</v>
      </c>
      <c r="L147" s="59">
        <v>0</v>
      </c>
      <c r="M147" s="59">
        <v>0</v>
      </c>
      <c r="N147" s="59">
        <v>0</v>
      </c>
      <c r="O147" s="24">
        <f t="shared" si="47"/>
        <v>1.0586301300000001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x14ac:dyDescent="0.25">
      <c r="B148" s="53" t="s">
        <v>43</v>
      </c>
      <c r="C148" s="54">
        <f t="shared" ref="C148:O148" si="49">+C149+C150+C151</f>
        <v>0</v>
      </c>
      <c r="D148" s="54">
        <f t="shared" si="49"/>
        <v>0</v>
      </c>
      <c r="E148" s="54">
        <f t="shared" si="49"/>
        <v>0</v>
      </c>
      <c r="F148" s="54">
        <f t="shared" si="49"/>
        <v>0</v>
      </c>
      <c r="G148" s="54">
        <f t="shared" si="49"/>
        <v>0</v>
      </c>
      <c r="H148" s="54">
        <f t="shared" si="49"/>
        <v>0</v>
      </c>
      <c r="I148" s="54">
        <f t="shared" si="49"/>
        <v>0</v>
      </c>
      <c r="J148" s="54">
        <f t="shared" si="49"/>
        <v>0</v>
      </c>
      <c r="K148" s="54">
        <f t="shared" si="49"/>
        <v>0</v>
      </c>
      <c r="L148" s="54">
        <f t="shared" si="49"/>
        <v>0</v>
      </c>
      <c r="M148" s="54">
        <f t="shared" si="49"/>
        <v>0</v>
      </c>
      <c r="N148" s="54">
        <f t="shared" si="49"/>
        <v>0</v>
      </c>
      <c r="O148" s="55">
        <f t="shared" si="49"/>
        <v>0</v>
      </c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x14ac:dyDescent="0.25">
      <c r="B149" s="57" t="s">
        <v>68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24">
        <f>SUM(C149:N149)</f>
        <v>0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x14ac:dyDescent="0.25">
      <c r="B150" s="57" t="s">
        <v>69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24">
        <f t="shared" ref="O150:O151" si="50">SUM(C150:N150)</f>
        <v>0</v>
      </c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x14ac:dyDescent="0.25">
      <c r="B151" s="57" t="s">
        <v>70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24">
        <f t="shared" si="50"/>
        <v>0</v>
      </c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x14ac:dyDescent="0.25">
      <c r="B152" s="57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6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s="48" customFormat="1" ht="15.75" thickBot="1" x14ac:dyDescent="0.3">
      <c r="A153" s="47"/>
      <c r="B153" s="74" t="s">
        <v>79</v>
      </c>
      <c r="C153" s="75">
        <f t="shared" ref="C153:N153" si="51">+C154+C158</f>
        <v>16113.939434730004</v>
      </c>
      <c r="D153" s="75">
        <f t="shared" si="51"/>
        <v>16113.939434730004</v>
      </c>
      <c r="E153" s="75">
        <f t="shared" si="51"/>
        <v>0</v>
      </c>
      <c r="F153" s="75">
        <f t="shared" si="51"/>
        <v>0</v>
      </c>
      <c r="G153" s="75">
        <f t="shared" si="51"/>
        <v>0</v>
      </c>
      <c r="H153" s="75">
        <f t="shared" si="51"/>
        <v>0</v>
      </c>
      <c r="I153" s="75">
        <f t="shared" si="51"/>
        <v>0</v>
      </c>
      <c r="J153" s="75">
        <f t="shared" si="51"/>
        <v>0</v>
      </c>
      <c r="K153" s="75">
        <f t="shared" si="51"/>
        <v>0</v>
      </c>
      <c r="L153" s="75">
        <f t="shared" si="51"/>
        <v>0</v>
      </c>
      <c r="M153" s="75">
        <f t="shared" si="51"/>
        <v>0</v>
      </c>
      <c r="N153" s="75">
        <f t="shared" si="51"/>
        <v>0</v>
      </c>
      <c r="O153" s="76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s="48" customFormat="1" ht="15.75" thickTop="1" x14ac:dyDescent="0.25">
      <c r="A154" s="47"/>
      <c r="B154" s="77" t="s">
        <v>31</v>
      </c>
      <c r="C154" s="54">
        <f>+C155+C156+C157</f>
        <v>16113.939434730004</v>
      </c>
      <c r="D154" s="54">
        <f t="shared" ref="D154:M154" si="52">+D155+D156+D157</f>
        <v>16113.939434730004</v>
      </c>
      <c r="E154" s="54">
        <f t="shared" si="52"/>
        <v>0</v>
      </c>
      <c r="F154" s="54">
        <f t="shared" si="52"/>
        <v>0</v>
      </c>
      <c r="G154" s="54">
        <f t="shared" si="52"/>
        <v>0</v>
      </c>
      <c r="H154" s="54">
        <f t="shared" si="52"/>
        <v>0</v>
      </c>
      <c r="I154" s="54">
        <f t="shared" si="52"/>
        <v>0</v>
      </c>
      <c r="J154" s="54">
        <f t="shared" si="52"/>
        <v>0</v>
      </c>
      <c r="K154" s="54">
        <f t="shared" si="52"/>
        <v>0</v>
      </c>
      <c r="L154" s="54">
        <f t="shared" si="52"/>
        <v>0</v>
      </c>
      <c r="M154" s="54">
        <f t="shared" si="52"/>
        <v>0</v>
      </c>
      <c r="N154" s="54">
        <f>+N155+N156+N157</f>
        <v>0</v>
      </c>
      <c r="O154" s="55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s="48" customFormat="1" x14ac:dyDescent="0.25">
      <c r="A155" s="47"/>
      <c r="B155" s="57" t="s">
        <v>74</v>
      </c>
      <c r="C155" s="32">
        <v>16113.939434730004</v>
      </c>
      <c r="D155" s="35">
        <f t="shared" ref="D155:F157" si="53">C217</f>
        <v>16113.939434730004</v>
      </c>
      <c r="E155" s="35">
        <v>0</v>
      </c>
      <c r="F155" s="35">
        <f>E217</f>
        <v>0</v>
      </c>
      <c r="G155" s="35">
        <f t="shared" ref="G155:N157" si="54">F217</f>
        <v>0</v>
      </c>
      <c r="H155" s="35">
        <f t="shared" si="54"/>
        <v>0</v>
      </c>
      <c r="I155" s="35">
        <f t="shared" si="54"/>
        <v>0</v>
      </c>
      <c r="J155" s="35">
        <f t="shared" si="54"/>
        <v>0</v>
      </c>
      <c r="K155" s="35">
        <f t="shared" si="54"/>
        <v>0</v>
      </c>
      <c r="L155" s="35">
        <f t="shared" si="54"/>
        <v>0</v>
      </c>
      <c r="M155" s="35">
        <f t="shared" si="54"/>
        <v>0</v>
      </c>
      <c r="N155" s="35">
        <f t="shared" si="54"/>
        <v>0</v>
      </c>
      <c r="O155" s="24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s="48" customFormat="1" x14ac:dyDescent="0.25">
      <c r="A156" s="47"/>
      <c r="B156" s="57" t="s">
        <v>69</v>
      </c>
      <c r="C156" s="71">
        <v>0</v>
      </c>
      <c r="D156" s="71">
        <f t="shared" si="53"/>
        <v>0</v>
      </c>
      <c r="E156" s="71">
        <f t="shared" si="53"/>
        <v>0</v>
      </c>
      <c r="F156" s="71">
        <f t="shared" si="53"/>
        <v>0</v>
      </c>
      <c r="G156" s="71">
        <f t="shared" si="54"/>
        <v>0</v>
      </c>
      <c r="H156" s="71">
        <f t="shared" si="54"/>
        <v>0</v>
      </c>
      <c r="I156" s="71">
        <f>H218</f>
        <v>0</v>
      </c>
      <c r="J156" s="71">
        <f t="shared" si="54"/>
        <v>0</v>
      </c>
      <c r="K156" s="71">
        <f t="shared" si="54"/>
        <v>0</v>
      </c>
      <c r="L156" s="71">
        <f t="shared" si="54"/>
        <v>0</v>
      </c>
      <c r="M156" s="71">
        <f t="shared" si="54"/>
        <v>0</v>
      </c>
      <c r="N156" s="71">
        <f t="shared" si="54"/>
        <v>0</v>
      </c>
      <c r="O156" s="24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s="48" customFormat="1" x14ac:dyDescent="0.25">
      <c r="A157" s="47"/>
      <c r="B157" s="57" t="s">
        <v>70</v>
      </c>
      <c r="C157" s="71">
        <v>0</v>
      </c>
      <c r="D157" s="71">
        <f t="shared" si="53"/>
        <v>0</v>
      </c>
      <c r="E157" s="71">
        <v>0</v>
      </c>
      <c r="F157" s="71">
        <v>0</v>
      </c>
      <c r="G157" s="87">
        <f>F219</f>
        <v>0</v>
      </c>
      <c r="H157" s="71">
        <f t="shared" si="54"/>
        <v>0</v>
      </c>
      <c r="I157" s="71">
        <f>H219</f>
        <v>0</v>
      </c>
      <c r="J157" s="71">
        <f t="shared" si="54"/>
        <v>0</v>
      </c>
      <c r="K157" s="71">
        <f t="shared" si="54"/>
        <v>0</v>
      </c>
      <c r="L157" s="71">
        <f t="shared" si="54"/>
        <v>0</v>
      </c>
      <c r="M157" s="71">
        <f t="shared" si="54"/>
        <v>0</v>
      </c>
      <c r="N157" s="71">
        <f t="shared" si="54"/>
        <v>0</v>
      </c>
      <c r="O157" s="24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s="48" customFormat="1" x14ac:dyDescent="0.25">
      <c r="A158" s="47"/>
      <c r="B158" s="53" t="s">
        <v>33</v>
      </c>
      <c r="C158" s="54">
        <f t="shared" ref="C158:N158" si="55">+C159+C160+C161</f>
        <v>0</v>
      </c>
      <c r="D158" s="54">
        <f t="shared" si="55"/>
        <v>0</v>
      </c>
      <c r="E158" s="55">
        <f t="shared" si="55"/>
        <v>0</v>
      </c>
      <c r="F158" s="55">
        <f t="shared" si="55"/>
        <v>0</v>
      </c>
      <c r="G158" s="55">
        <f t="shared" si="55"/>
        <v>0</v>
      </c>
      <c r="H158" s="55">
        <f t="shared" si="55"/>
        <v>0</v>
      </c>
      <c r="I158" s="55">
        <f t="shared" si="55"/>
        <v>0</v>
      </c>
      <c r="J158" s="55">
        <f t="shared" si="55"/>
        <v>0</v>
      </c>
      <c r="K158" s="55">
        <f t="shared" si="55"/>
        <v>0</v>
      </c>
      <c r="L158" s="55">
        <f t="shared" si="55"/>
        <v>0</v>
      </c>
      <c r="M158" s="55">
        <f t="shared" si="55"/>
        <v>0</v>
      </c>
      <c r="N158" s="55">
        <f t="shared" si="55"/>
        <v>0</v>
      </c>
      <c r="O158" s="55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s="48" customFormat="1" x14ac:dyDescent="0.25">
      <c r="A159" s="47"/>
      <c r="B159" s="57" t="s">
        <v>68</v>
      </c>
      <c r="C159" s="71">
        <v>0</v>
      </c>
      <c r="D159" s="71">
        <f t="shared" ref="D159:N161" si="56">+C221</f>
        <v>0</v>
      </c>
      <c r="E159" s="71">
        <f t="shared" si="56"/>
        <v>0</v>
      </c>
      <c r="F159" s="71">
        <f t="shared" si="56"/>
        <v>0</v>
      </c>
      <c r="G159" s="71">
        <f t="shared" si="56"/>
        <v>0</v>
      </c>
      <c r="H159" s="71">
        <f t="shared" si="56"/>
        <v>0</v>
      </c>
      <c r="I159" s="71">
        <f t="shared" si="56"/>
        <v>0</v>
      </c>
      <c r="J159" s="71">
        <f t="shared" si="56"/>
        <v>0</v>
      </c>
      <c r="K159" s="71">
        <f t="shared" si="56"/>
        <v>0</v>
      </c>
      <c r="L159" s="71">
        <f t="shared" si="56"/>
        <v>0</v>
      </c>
      <c r="M159" s="71">
        <f t="shared" si="56"/>
        <v>0</v>
      </c>
      <c r="N159" s="71">
        <f t="shared" si="56"/>
        <v>0</v>
      </c>
      <c r="O159" s="24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s="48" customFormat="1" x14ac:dyDescent="0.25">
      <c r="A160" s="47"/>
      <c r="B160" s="57" t="s">
        <v>69</v>
      </c>
      <c r="C160" s="71">
        <v>0</v>
      </c>
      <c r="D160" s="71">
        <f t="shared" si="56"/>
        <v>0</v>
      </c>
      <c r="E160" s="71">
        <f t="shared" si="56"/>
        <v>0</v>
      </c>
      <c r="F160" s="71">
        <f t="shared" si="56"/>
        <v>0</v>
      </c>
      <c r="G160" s="71">
        <f t="shared" si="56"/>
        <v>0</v>
      </c>
      <c r="H160" s="71">
        <f t="shared" si="56"/>
        <v>0</v>
      </c>
      <c r="I160" s="71">
        <f t="shared" si="56"/>
        <v>0</v>
      </c>
      <c r="J160" s="71">
        <f t="shared" si="56"/>
        <v>0</v>
      </c>
      <c r="K160" s="71">
        <f t="shared" si="56"/>
        <v>0</v>
      </c>
      <c r="L160" s="71">
        <f t="shared" si="56"/>
        <v>0</v>
      </c>
      <c r="M160" s="71">
        <f t="shared" si="56"/>
        <v>0</v>
      </c>
      <c r="N160" s="71">
        <f t="shared" si="56"/>
        <v>0</v>
      </c>
      <c r="O160" s="24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s="48" customFormat="1" x14ac:dyDescent="0.25">
      <c r="A161" s="47"/>
      <c r="B161" s="57" t="s">
        <v>70</v>
      </c>
      <c r="C161" s="71">
        <v>0</v>
      </c>
      <c r="D161" s="71">
        <f t="shared" si="56"/>
        <v>0</v>
      </c>
      <c r="E161" s="71">
        <f t="shared" si="56"/>
        <v>0</v>
      </c>
      <c r="F161" s="71">
        <f t="shared" si="56"/>
        <v>0</v>
      </c>
      <c r="G161" s="71">
        <f t="shared" si="56"/>
        <v>0</v>
      </c>
      <c r="H161" s="71">
        <f t="shared" si="56"/>
        <v>0</v>
      </c>
      <c r="I161" s="71">
        <f t="shared" si="56"/>
        <v>0</v>
      </c>
      <c r="J161" s="71">
        <f t="shared" si="56"/>
        <v>0</v>
      </c>
      <c r="K161" s="71">
        <f t="shared" si="56"/>
        <v>0</v>
      </c>
      <c r="L161" s="71">
        <f t="shared" si="56"/>
        <v>0</v>
      </c>
      <c r="M161" s="71">
        <f t="shared" si="56"/>
        <v>0</v>
      </c>
      <c r="N161" s="71">
        <f t="shared" si="56"/>
        <v>0</v>
      </c>
      <c r="O161" s="24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s="48" customFormat="1" x14ac:dyDescent="0.25">
      <c r="A162" s="47"/>
      <c r="B162" s="88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37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5.75" thickBot="1" x14ac:dyDescent="0.3">
      <c r="B163" s="74" t="s">
        <v>80</v>
      </c>
      <c r="C163" s="75">
        <f>+C164+C170</f>
        <v>0</v>
      </c>
      <c r="D163" s="75">
        <f t="shared" ref="D163:O163" si="57">+D164+D170</f>
        <v>0</v>
      </c>
      <c r="E163" s="75">
        <f t="shared" si="57"/>
        <v>0</v>
      </c>
      <c r="F163" s="75">
        <f t="shared" si="57"/>
        <v>0</v>
      </c>
      <c r="G163" s="75">
        <f t="shared" si="57"/>
        <v>0</v>
      </c>
      <c r="H163" s="75">
        <f t="shared" si="57"/>
        <v>0</v>
      </c>
      <c r="I163" s="75">
        <f t="shared" si="57"/>
        <v>0</v>
      </c>
      <c r="J163" s="75">
        <f t="shared" si="57"/>
        <v>0</v>
      </c>
      <c r="K163" s="75">
        <f t="shared" si="57"/>
        <v>0</v>
      </c>
      <c r="L163" s="75">
        <f t="shared" si="57"/>
        <v>0</v>
      </c>
      <c r="M163" s="75">
        <f t="shared" si="57"/>
        <v>0</v>
      </c>
      <c r="N163" s="75">
        <f t="shared" si="57"/>
        <v>0</v>
      </c>
      <c r="O163" s="75">
        <f t="shared" si="57"/>
        <v>0</v>
      </c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5.75" thickTop="1" x14ac:dyDescent="0.25">
      <c r="B164" s="77" t="s">
        <v>31</v>
      </c>
      <c r="C164" s="54">
        <f>+C165+C167+C168</f>
        <v>0</v>
      </c>
      <c r="D164" s="54">
        <f t="shared" ref="D164:O164" si="58">+D165+D167+D168</f>
        <v>0</v>
      </c>
      <c r="E164" s="54">
        <f t="shared" si="58"/>
        <v>0</v>
      </c>
      <c r="F164" s="54">
        <f t="shared" si="58"/>
        <v>0</v>
      </c>
      <c r="G164" s="54">
        <f t="shared" si="58"/>
        <v>0</v>
      </c>
      <c r="H164" s="54">
        <f t="shared" si="58"/>
        <v>0</v>
      </c>
      <c r="I164" s="54">
        <f t="shared" si="58"/>
        <v>0</v>
      </c>
      <c r="J164" s="54">
        <f t="shared" si="58"/>
        <v>0</v>
      </c>
      <c r="K164" s="54">
        <f t="shared" si="58"/>
        <v>0</v>
      </c>
      <c r="L164" s="54">
        <f t="shared" si="58"/>
        <v>0</v>
      </c>
      <c r="M164" s="54">
        <f t="shared" si="58"/>
        <v>0</v>
      </c>
      <c r="N164" s="54">
        <f t="shared" si="58"/>
        <v>0</v>
      </c>
      <c r="O164" s="54">
        <f t="shared" si="58"/>
        <v>0</v>
      </c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x14ac:dyDescent="0.25">
      <c r="A165" s="56" t="s">
        <v>81</v>
      </c>
      <c r="B165" s="57" t="s">
        <v>59</v>
      </c>
      <c r="C165" s="35">
        <v>0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2">
        <v>0</v>
      </c>
      <c r="M165" s="32">
        <v>0</v>
      </c>
      <c r="N165" s="32">
        <v>0</v>
      </c>
      <c r="O165" s="24">
        <f>SUM(C165:N165)</f>
        <v>0</v>
      </c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s="61" customFormat="1" x14ac:dyDescent="0.25">
      <c r="A166" s="30"/>
      <c r="B166" s="83" t="s">
        <v>32</v>
      </c>
      <c r="C166" s="59">
        <v>0</v>
      </c>
      <c r="D166" s="59">
        <v>0</v>
      </c>
      <c r="E166" s="59">
        <v>0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0</v>
      </c>
      <c r="M166" s="59">
        <v>0</v>
      </c>
      <c r="N166" s="59">
        <v>0</v>
      </c>
      <c r="O166" s="60">
        <f>SUM(C166:N166)</f>
        <v>0</v>
      </c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x14ac:dyDescent="0.25">
      <c r="B167" s="80" t="s">
        <v>60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/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24">
        <f>SUM(C167:N167)</f>
        <v>0</v>
      </c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x14ac:dyDescent="0.25">
      <c r="B168" s="80" t="s">
        <v>62</v>
      </c>
      <c r="C168" s="35">
        <v>0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0</v>
      </c>
      <c r="N168" s="35">
        <v>0</v>
      </c>
      <c r="O168" s="24">
        <f>SUM(C168:N168)</f>
        <v>0</v>
      </c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s="61" customFormat="1" x14ac:dyDescent="0.25">
      <c r="A169" s="30"/>
      <c r="B169" s="58" t="s">
        <v>32</v>
      </c>
      <c r="C169" s="59">
        <v>0</v>
      </c>
      <c r="D169" s="59">
        <v>0</v>
      </c>
      <c r="E169" s="59">
        <v>0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>
        <v>0</v>
      </c>
      <c r="N169" s="59">
        <v>0</v>
      </c>
      <c r="O169" s="60">
        <f>SUM(C169:N169)</f>
        <v>0</v>
      </c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x14ac:dyDescent="0.25">
      <c r="B170" s="53" t="s">
        <v>33</v>
      </c>
      <c r="C170" s="54">
        <f t="shared" ref="C170:N170" si="59">+C171+C172+C173</f>
        <v>0</v>
      </c>
      <c r="D170" s="54">
        <f t="shared" si="59"/>
        <v>0</v>
      </c>
      <c r="E170" s="54">
        <f t="shared" si="59"/>
        <v>0</v>
      </c>
      <c r="F170" s="54">
        <f t="shared" si="59"/>
        <v>0</v>
      </c>
      <c r="G170" s="54">
        <f t="shared" si="59"/>
        <v>0</v>
      </c>
      <c r="H170" s="54">
        <f t="shared" si="59"/>
        <v>0</v>
      </c>
      <c r="I170" s="54">
        <f t="shared" si="59"/>
        <v>0</v>
      </c>
      <c r="J170" s="54">
        <f t="shared" si="59"/>
        <v>0</v>
      </c>
      <c r="K170" s="54">
        <f t="shared" si="59"/>
        <v>0</v>
      </c>
      <c r="L170" s="54">
        <f t="shared" si="59"/>
        <v>0</v>
      </c>
      <c r="M170" s="54">
        <f t="shared" si="59"/>
        <v>0</v>
      </c>
      <c r="N170" s="54">
        <f t="shared" si="59"/>
        <v>0</v>
      </c>
      <c r="O170" s="55">
        <f>+O171+O172+O173</f>
        <v>0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x14ac:dyDescent="0.25">
      <c r="B171" s="57" t="s">
        <v>68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24">
        <f>SUM(C171:N171)</f>
        <v>0</v>
      </c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x14ac:dyDescent="0.25">
      <c r="B172" s="57" t="s">
        <v>69</v>
      </c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24">
        <f>SUM(C172:N172)</f>
        <v>0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x14ac:dyDescent="0.25">
      <c r="B173" s="57" t="s">
        <v>70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24">
        <f>SUM(C173:N173)</f>
        <v>0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x14ac:dyDescent="0.25">
      <c r="B174" s="57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7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5.75" thickBot="1" x14ac:dyDescent="0.3">
      <c r="B175" s="74" t="s">
        <v>82</v>
      </c>
      <c r="C175" s="75">
        <f t="shared" ref="C175:O175" si="60">+C176+C180</f>
        <v>0</v>
      </c>
      <c r="D175" s="75">
        <f t="shared" si="60"/>
        <v>0</v>
      </c>
      <c r="E175" s="75">
        <f t="shared" si="60"/>
        <v>0</v>
      </c>
      <c r="F175" s="75">
        <f t="shared" si="60"/>
        <v>0</v>
      </c>
      <c r="G175" s="75">
        <f t="shared" si="60"/>
        <v>0</v>
      </c>
      <c r="H175" s="75">
        <f t="shared" si="60"/>
        <v>0</v>
      </c>
      <c r="I175" s="75">
        <f t="shared" si="60"/>
        <v>0</v>
      </c>
      <c r="J175" s="75">
        <f t="shared" si="60"/>
        <v>0</v>
      </c>
      <c r="K175" s="75">
        <f t="shared" si="60"/>
        <v>0</v>
      </c>
      <c r="L175" s="75">
        <f t="shared" si="60"/>
        <v>0</v>
      </c>
      <c r="M175" s="75">
        <f t="shared" si="60"/>
        <v>0</v>
      </c>
      <c r="N175" s="75">
        <f t="shared" si="60"/>
        <v>0</v>
      </c>
      <c r="O175" s="75">
        <f t="shared" si="60"/>
        <v>0</v>
      </c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5.75" thickTop="1" x14ac:dyDescent="0.25">
      <c r="B176" s="77" t="s">
        <v>31</v>
      </c>
      <c r="C176" s="54">
        <f t="shared" ref="C176:O176" si="61">+C177+C178+C179</f>
        <v>0</v>
      </c>
      <c r="D176" s="54">
        <f t="shared" si="61"/>
        <v>0</v>
      </c>
      <c r="E176" s="54">
        <f t="shared" si="61"/>
        <v>0</v>
      </c>
      <c r="F176" s="54">
        <f t="shared" si="61"/>
        <v>0</v>
      </c>
      <c r="G176" s="54">
        <f t="shared" si="61"/>
        <v>0</v>
      </c>
      <c r="H176" s="54">
        <f t="shared" si="61"/>
        <v>0</v>
      </c>
      <c r="I176" s="54">
        <f t="shared" si="61"/>
        <v>0</v>
      </c>
      <c r="J176" s="54">
        <f t="shared" si="61"/>
        <v>0</v>
      </c>
      <c r="K176" s="54">
        <f t="shared" si="61"/>
        <v>0</v>
      </c>
      <c r="L176" s="54">
        <f t="shared" si="61"/>
        <v>0</v>
      </c>
      <c r="M176" s="54">
        <f t="shared" si="61"/>
        <v>0</v>
      </c>
      <c r="N176" s="54">
        <f t="shared" si="61"/>
        <v>0</v>
      </c>
      <c r="O176" s="54">
        <f t="shared" si="61"/>
        <v>0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2:25" x14ac:dyDescent="0.25">
      <c r="B177" s="57" t="s">
        <v>74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24">
        <f>SUM(C177:N177)</f>
        <v>0</v>
      </c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2:25" x14ac:dyDescent="0.25">
      <c r="B178" s="57" t="s">
        <v>69</v>
      </c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5">
        <v>0</v>
      </c>
      <c r="N178" s="35">
        <v>0</v>
      </c>
      <c r="O178" s="24">
        <f t="shared" ref="O178:O179" si="62">SUM(C178:N178)</f>
        <v>0</v>
      </c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2:25" x14ac:dyDescent="0.25">
      <c r="B179" s="57" t="s">
        <v>70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24">
        <f t="shared" si="62"/>
        <v>0</v>
      </c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2:25" x14ac:dyDescent="0.25">
      <c r="B180" s="53" t="s">
        <v>33</v>
      </c>
      <c r="C180" s="54">
        <f t="shared" ref="C180:N180" si="63">+C181+C182+C183</f>
        <v>0</v>
      </c>
      <c r="D180" s="54">
        <f t="shared" si="63"/>
        <v>0</v>
      </c>
      <c r="E180" s="54">
        <f t="shared" si="63"/>
        <v>0</v>
      </c>
      <c r="F180" s="54">
        <f t="shared" si="63"/>
        <v>0</v>
      </c>
      <c r="G180" s="54">
        <f t="shared" si="63"/>
        <v>0</v>
      </c>
      <c r="H180" s="54">
        <f t="shared" si="63"/>
        <v>0</v>
      </c>
      <c r="I180" s="54">
        <f t="shared" si="63"/>
        <v>0</v>
      </c>
      <c r="J180" s="54">
        <f t="shared" si="63"/>
        <v>0</v>
      </c>
      <c r="K180" s="54">
        <f t="shared" si="63"/>
        <v>0</v>
      </c>
      <c r="L180" s="54">
        <f t="shared" si="63"/>
        <v>0</v>
      </c>
      <c r="M180" s="54">
        <f t="shared" si="63"/>
        <v>0</v>
      </c>
      <c r="N180" s="54">
        <f t="shared" si="63"/>
        <v>0</v>
      </c>
      <c r="O180" s="55">
        <f>+O181+O182+O183</f>
        <v>0</v>
      </c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2:25" x14ac:dyDescent="0.25">
      <c r="B181" s="57" t="s">
        <v>68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24">
        <f>SUM(C181:N181)</f>
        <v>0</v>
      </c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2:25" x14ac:dyDescent="0.25">
      <c r="B182" s="57" t="s">
        <v>69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24">
        <f t="shared" ref="O182:O183" si="64">SUM(C182:N182)</f>
        <v>0</v>
      </c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2:25" x14ac:dyDescent="0.25">
      <c r="B183" s="57" t="s">
        <v>70</v>
      </c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24">
        <f t="shared" si="64"/>
        <v>0</v>
      </c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2:25" x14ac:dyDescent="0.25">
      <c r="B184" s="89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37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2:25" ht="15.75" thickBot="1" x14ac:dyDescent="0.3">
      <c r="B185" s="74" t="s">
        <v>83</v>
      </c>
      <c r="C185" s="75">
        <f>+C186+C190</f>
        <v>0</v>
      </c>
      <c r="D185" s="75">
        <f t="shared" ref="D185:O185" si="65">+D186+D190</f>
        <v>0</v>
      </c>
      <c r="E185" s="75">
        <f t="shared" si="65"/>
        <v>0</v>
      </c>
      <c r="F185" s="75">
        <f t="shared" si="65"/>
        <v>0</v>
      </c>
      <c r="G185" s="75">
        <f t="shared" si="65"/>
        <v>0</v>
      </c>
      <c r="H185" s="75">
        <f t="shared" si="65"/>
        <v>0</v>
      </c>
      <c r="I185" s="75">
        <f t="shared" si="65"/>
        <v>0</v>
      </c>
      <c r="J185" s="75">
        <f t="shared" si="65"/>
        <v>0</v>
      </c>
      <c r="K185" s="75">
        <f t="shared" si="65"/>
        <v>0</v>
      </c>
      <c r="L185" s="75">
        <f t="shared" si="65"/>
        <v>0</v>
      </c>
      <c r="M185" s="75">
        <f t="shared" si="65"/>
        <v>0</v>
      </c>
      <c r="N185" s="75">
        <f t="shared" si="65"/>
        <v>0</v>
      </c>
      <c r="O185" s="75">
        <f t="shared" si="65"/>
        <v>0</v>
      </c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2:25" ht="15.75" thickTop="1" x14ac:dyDescent="0.25">
      <c r="B186" s="77" t="s">
        <v>31</v>
      </c>
      <c r="C186" s="54">
        <f>+C187+C188+C189</f>
        <v>0</v>
      </c>
      <c r="D186" s="54">
        <f t="shared" ref="D186:O186" si="66">+D187+D188+D189</f>
        <v>0</v>
      </c>
      <c r="E186" s="54">
        <f t="shared" si="66"/>
        <v>0</v>
      </c>
      <c r="F186" s="54">
        <f t="shared" si="66"/>
        <v>0</v>
      </c>
      <c r="G186" s="54">
        <f t="shared" si="66"/>
        <v>0</v>
      </c>
      <c r="H186" s="54">
        <f t="shared" si="66"/>
        <v>0</v>
      </c>
      <c r="I186" s="54">
        <f t="shared" si="66"/>
        <v>0</v>
      </c>
      <c r="J186" s="54">
        <f t="shared" si="66"/>
        <v>0</v>
      </c>
      <c r="K186" s="54">
        <f t="shared" si="66"/>
        <v>0</v>
      </c>
      <c r="L186" s="54">
        <f t="shared" si="66"/>
        <v>0</v>
      </c>
      <c r="M186" s="54">
        <f t="shared" si="66"/>
        <v>0</v>
      </c>
      <c r="N186" s="54">
        <f t="shared" si="66"/>
        <v>0</v>
      </c>
      <c r="O186" s="54">
        <f t="shared" si="66"/>
        <v>0</v>
      </c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2:25" x14ac:dyDescent="0.25">
      <c r="B187" s="57" t="s">
        <v>74</v>
      </c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24">
        <f>SUM(C187:N187)</f>
        <v>0</v>
      </c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2:25" x14ac:dyDescent="0.25">
      <c r="B188" s="57" t="s">
        <v>69</v>
      </c>
      <c r="C188" s="35">
        <v>0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24">
        <f>SUM(C188:N188)</f>
        <v>0</v>
      </c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2:25" x14ac:dyDescent="0.25">
      <c r="B189" s="57" t="s">
        <v>70</v>
      </c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24">
        <f>SUM(C189:N189)</f>
        <v>0</v>
      </c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2:25" x14ac:dyDescent="0.25">
      <c r="B190" s="53" t="s">
        <v>33</v>
      </c>
      <c r="C190" s="54">
        <f t="shared" ref="C190:N190" si="67">+C191+C192+C193</f>
        <v>0</v>
      </c>
      <c r="D190" s="54">
        <f t="shared" si="67"/>
        <v>0</v>
      </c>
      <c r="E190" s="54">
        <f t="shared" si="67"/>
        <v>0</v>
      </c>
      <c r="F190" s="54">
        <f t="shared" si="67"/>
        <v>0</v>
      </c>
      <c r="G190" s="54">
        <f t="shared" si="67"/>
        <v>0</v>
      </c>
      <c r="H190" s="54">
        <f t="shared" si="67"/>
        <v>0</v>
      </c>
      <c r="I190" s="54">
        <f t="shared" si="67"/>
        <v>0</v>
      </c>
      <c r="J190" s="54">
        <f t="shared" si="67"/>
        <v>0</v>
      </c>
      <c r="K190" s="54">
        <f t="shared" si="67"/>
        <v>0</v>
      </c>
      <c r="L190" s="54">
        <f t="shared" si="67"/>
        <v>0</v>
      </c>
      <c r="M190" s="54">
        <f t="shared" si="67"/>
        <v>0</v>
      </c>
      <c r="N190" s="54">
        <f t="shared" si="67"/>
        <v>0</v>
      </c>
      <c r="O190" s="55">
        <f>+O191+O192+O193</f>
        <v>0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2:25" x14ac:dyDescent="0.25">
      <c r="B191" s="57" t="s">
        <v>68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24">
        <f>SUM(C191:N191)</f>
        <v>0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2:25" x14ac:dyDescent="0.25">
      <c r="B192" s="57" t="s">
        <v>69</v>
      </c>
      <c r="C192" s="35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24">
        <f>SUM(C192:N192)</f>
        <v>0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x14ac:dyDescent="0.25">
      <c r="B193" s="57" t="s">
        <v>70</v>
      </c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24">
        <f>SUM(C193:N193)</f>
        <v>0</v>
      </c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x14ac:dyDescent="0.25">
      <c r="B194" s="57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s="48" customFormat="1" ht="15.75" thickBot="1" x14ac:dyDescent="0.3">
      <c r="A195" s="47"/>
      <c r="B195" s="74" t="s">
        <v>84</v>
      </c>
      <c r="C195" s="75">
        <f>+C196+C200</f>
        <v>16113.939434730004</v>
      </c>
      <c r="D195" s="75">
        <f t="shared" ref="D195:N195" si="68">+D196+D200</f>
        <v>16113.939434730004</v>
      </c>
      <c r="E195" s="75">
        <f t="shared" si="68"/>
        <v>0</v>
      </c>
      <c r="F195" s="75">
        <f t="shared" si="68"/>
        <v>0</v>
      </c>
      <c r="G195" s="75">
        <f t="shared" si="68"/>
        <v>0</v>
      </c>
      <c r="H195" s="75">
        <f t="shared" si="68"/>
        <v>0</v>
      </c>
      <c r="I195" s="75">
        <f t="shared" si="68"/>
        <v>0</v>
      </c>
      <c r="J195" s="75">
        <f t="shared" si="68"/>
        <v>0</v>
      </c>
      <c r="K195" s="75">
        <f t="shared" si="68"/>
        <v>0</v>
      </c>
      <c r="L195" s="75">
        <f t="shared" si="68"/>
        <v>0</v>
      </c>
      <c r="M195" s="75">
        <f t="shared" si="68"/>
        <v>0</v>
      </c>
      <c r="N195" s="75">
        <f t="shared" si="68"/>
        <v>0</v>
      </c>
      <c r="O195" s="76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s="48" customFormat="1" ht="15.75" thickTop="1" x14ac:dyDescent="0.25">
      <c r="A196" s="47"/>
      <c r="B196" s="77" t="s">
        <v>31</v>
      </c>
      <c r="C196" s="54">
        <f t="shared" ref="C196:N196" si="69">SUM(C197:C199)</f>
        <v>16113.939434730004</v>
      </c>
      <c r="D196" s="54">
        <f t="shared" si="69"/>
        <v>16113.939434730004</v>
      </c>
      <c r="E196" s="54">
        <f t="shared" si="69"/>
        <v>0</v>
      </c>
      <c r="F196" s="54">
        <f t="shared" si="69"/>
        <v>0</v>
      </c>
      <c r="G196" s="54">
        <f t="shared" si="69"/>
        <v>0</v>
      </c>
      <c r="H196" s="54">
        <f t="shared" si="69"/>
        <v>0</v>
      </c>
      <c r="I196" s="54">
        <f t="shared" si="69"/>
        <v>0</v>
      </c>
      <c r="J196" s="54">
        <f t="shared" si="69"/>
        <v>0</v>
      </c>
      <c r="K196" s="54">
        <f t="shared" si="69"/>
        <v>0</v>
      </c>
      <c r="L196" s="54">
        <f t="shared" si="69"/>
        <v>0</v>
      </c>
      <c r="M196" s="54">
        <f t="shared" si="69"/>
        <v>0</v>
      </c>
      <c r="N196" s="54">
        <f t="shared" si="69"/>
        <v>0</v>
      </c>
      <c r="O196" s="55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s="48" customFormat="1" x14ac:dyDescent="0.25">
      <c r="A197" s="47"/>
      <c r="B197" s="57" t="s">
        <v>74</v>
      </c>
      <c r="C197" s="32">
        <f>+C155-C165-C177-C187</f>
        <v>16113.939434730004</v>
      </c>
      <c r="D197" s="32">
        <f>+D155-D165-D177-D187</f>
        <v>16113.939434730004</v>
      </c>
      <c r="E197" s="32">
        <f>+E155-E165-E177-E187</f>
        <v>0</v>
      </c>
      <c r="F197" s="32">
        <f t="shared" ref="F197:N197" si="70">+F155-F165-F177-F187</f>
        <v>0</v>
      </c>
      <c r="G197" s="32">
        <f t="shared" si="70"/>
        <v>0</v>
      </c>
      <c r="H197" s="32">
        <f>+H155-H165-H177-H187</f>
        <v>0</v>
      </c>
      <c r="I197" s="32">
        <f>+I155-I165-I177-I187</f>
        <v>0</v>
      </c>
      <c r="J197" s="32">
        <f t="shared" ref="J197:L198" si="71">+J155-J165-J177-J187</f>
        <v>0</v>
      </c>
      <c r="K197" s="32">
        <f t="shared" si="71"/>
        <v>0</v>
      </c>
      <c r="L197" s="32">
        <f t="shared" si="71"/>
        <v>0</v>
      </c>
      <c r="M197" s="32">
        <f t="shared" si="70"/>
        <v>0</v>
      </c>
      <c r="N197" s="32">
        <f t="shared" si="70"/>
        <v>0</v>
      </c>
      <c r="O197" s="24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s="48" customFormat="1" x14ac:dyDescent="0.25">
      <c r="A198" s="47"/>
      <c r="B198" s="57" t="s">
        <v>69</v>
      </c>
      <c r="C198" s="71">
        <f t="shared" ref="C198:N199" si="72">+C156-C167-C178-C188</f>
        <v>0</v>
      </c>
      <c r="D198" s="71">
        <f t="shared" si="72"/>
        <v>0</v>
      </c>
      <c r="E198" s="71">
        <f t="shared" si="72"/>
        <v>0</v>
      </c>
      <c r="F198" s="71">
        <f t="shared" si="72"/>
        <v>0</v>
      </c>
      <c r="G198" s="71">
        <f t="shared" si="72"/>
        <v>0</v>
      </c>
      <c r="H198" s="71">
        <f t="shared" si="72"/>
        <v>0</v>
      </c>
      <c r="I198" s="71">
        <f t="shared" si="72"/>
        <v>0</v>
      </c>
      <c r="J198" s="32">
        <f t="shared" si="71"/>
        <v>0</v>
      </c>
      <c r="K198" s="71">
        <f t="shared" ref="K198:N199" si="73">+K156-K167-K178-K188</f>
        <v>0</v>
      </c>
      <c r="L198" s="71">
        <f t="shared" si="73"/>
        <v>0</v>
      </c>
      <c r="M198" s="71">
        <f t="shared" si="72"/>
        <v>0</v>
      </c>
      <c r="N198" s="71">
        <f t="shared" si="72"/>
        <v>0</v>
      </c>
      <c r="O198" s="24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s="48" customFormat="1" x14ac:dyDescent="0.25">
      <c r="A199" s="47"/>
      <c r="B199" s="57" t="s">
        <v>70</v>
      </c>
      <c r="C199" s="71">
        <f>+C157-C168-C179-C189</f>
        <v>0</v>
      </c>
      <c r="D199" s="71">
        <f>+D157-D168-D179-D189</f>
        <v>0</v>
      </c>
      <c r="E199" s="71">
        <f t="shared" si="72"/>
        <v>0</v>
      </c>
      <c r="F199" s="71">
        <f t="shared" si="72"/>
        <v>0</v>
      </c>
      <c r="G199" s="71">
        <f>+G157-G168-G179-G189</f>
        <v>0</v>
      </c>
      <c r="H199" s="71">
        <f t="shared" si="72"/>
        <v>0</v>
      </c>
      <c r="I199" s="71">
        <f>+I157-I168-I179-I189</f>
        <v>0</v>
      </c>
      <c r="J199" s="32">
        <f>+J157-J167-J179-J189</f>
        <v>0</v>
      </c>
      <c r="K199" s="71">
        <f t="shared" si="73"/>
        <v>0</v>
      </c>
      <c r="L199" s="71">
        <f t="shared" si="73"/>
        <v>0</v>
      </c>
      <c r="M199" s="71">
        <f t="shared" si="73"/>
        <v>0</v>
      </c>
      <c r="N199" s="71">
        <f t="shared" si="73"/>
        <v>0</v>
      </c>
      <c r="O199" s="24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s="48" customFormat="1" x14ac:dyDescent="0.25">
      <c r="A200" s="47"/>
      <c r="B200" s="53" t="s">
        <v>43</v>
      </c>
      <c r="C200" s="54">
        <f t="shared" ref="C200:N200" si="74">SUM(C201:C203)</f>
        <v>0</v>
      </c>
      <c r="D200" s="54">
        <f t="shared" si="74"/>
        <v>0</v>
      </c>
      <c r="E200" s="55">
        <f t="shared" si="74"/>
        <v>0</v>
      </c>
      <c r="F200" s="55">
        <f t="shared" si="74"/>
        <v>0</v>
      </c>
      <c r="G200" s="55">
        <f t="shared" si="74"/>
        <v>0</v>
      </c>
      <c r="H200" s="55">
        <f t="shared" si="74"/>
        <v>0</v>
      </c>
      <c r="I200" s="55">
        <f t="shared" si="74"/>
        <v>0</v>
      </c>
      <c r="J200" s="55">
        <f t="shared" si="74"/>
        <v>0</v>
      </c>
      <c r="K200" s="55">
        <f t="shared" si="74"/>
        <v>0</v>
      </c>
      <c r="L200" s="55">
        <f t="shared" si="74"/>
        <v>0</v>
      </c>
      <c r="M200" s="55">
        <f t="shared" si="74"/>
        <v>0</v>
      </c>
      <c r="N200" s="55">
        <f t="shared" si="74"/>
        <v>0</v>
      </c>
      <c r="O200" s="55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s="48" customFormat="1" x14ac:dyDescent="0.25">
      <c r="A201" s="47"/>
      <c r="B201" s="57" t="s">
        <v>68</v>
      </c>
      <c r="C201" s="71">
        <f t="shared" ref="C201:N203" si="75">+C159-C171-C181-C191</f>
        <v>0</v>
      </c>
      <c r="D201" s="71">
        <f t="shared" si="75"/>
        <v>0</v>
      </c>
      <c r="E201" s="71">
        <f t="shared" si="75"/>
        <v>0</v>
      </c>
      <c r="F201" s="71">
        <f t="shared" si="75"/>
        <v>0</v>
      </c>
      <c r="G201" s="71">
        <f t="shared" si="75"/>
        <v>0</v>
      </c>
      <c r="H201" s="71">
        <f t="shared" si="75"/>
        <v>0</v>
      </c>
      <c r="I201" s="71">
        <f t="shared" si="75"/>
        <v>0</v>
      </c>
      <c r="J201" s="71">
        <f t="shared" si="75"/>
        <v>0</v>
      </c>
      <c r="K201" s="71">
        <f t="shared" si="75"/>
        <v>0</v>
      </c>
      <c r="L201" s="71">
        <f t="shared" si="75"/>
        <v>0</v>
      </c>
      <c r="M201" s="71">
        <f t="shared" si="75"/>
        <v>0</v>
      </c>
      <c r="N201" s="71">
        <f t="shared" si="75"/>
        <v>0</v>
      </c>
      <c r="O201" s="24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s="48" customFormat="1" x14ac:dyDescent="0.25">
      <c r="A202" s="47"/>
      <c r="B202" s="57" t="s">
        <v>69</v>
      </c>
      <c r="C202" s="71">
        <f t="shared" si="75"/>
        <v>0</v>
      </c>
      <c r="D202" s="71">
        <f t="shared" si="75"/>
        <v>0</v>
      </c>
      <c r="E202" s="71">
        <f t="shared" si="75"/>
        <v>0</v>
      </c>
      <c r="F202" s="71">
        <f t="shared" si="75"/>
        <v>0</v>
      </c>
      <c r="G202" s="71">
        <f t="shared" si="75"/>
        <v>0</v>
      </c>
      <c r="H202" s="71">
        <f t="shared" si="75"/>
        <v>0</v>
      </c>
      <c r="I202" s="71">
        <f t="shared" si="75"/>
        <v>0</v>
      </c>
      <c r="J202" s="71">
        <f t="shared" si="75"/>
        <v>0</v>
      </c>
      <c r="K202" s="71">
        <f t="shared" si="75"/>
        <v>0</v>
      </c>
      <c r="L202" s="71">
        <f t="shared" si="75"/>
        <v>0</v>
      </c>
      <c r="M202" s="71">
        <f t="shared" si="75"/>
        <v>0</v>
      </c>
      <c r="N202" s="71">
        <f t="shared" si="75"/>
        <v>0</v>
      </c>
      <c r="O202" s="24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s="48" customFormat="1" x14ac:dyDescent="0.25">
      <c r="A203" s="47"/>
      <c r="B203" s="57" t="s">
        <v>70</v>
      </c>
      <c r="C203" s="71">
        <f t="shared" si="75"/>
        <v>0</v>
      </c>
      <c r="D203" s="71">
        <f t="shared" si="75"/>
        <v>0</v>
      </c>
      <c r="E203" s="71">
        <f t="shared" si="75"/>
        <v>0</v>
      </c>
      <c r="F203" s="71">
        <f t="shared" si="75"/>
        <v>0</v>
      </c>
      <c r="G203" s="71">
        <f t="shared" si="75"/>
        <v>0</v>
      </c>
      <c r="H203" s="71">
        <f t="shared" si="75"/>
        <v>0</v>
      </c>
      <c r="I203" s="71">
        <f t="shared" si="75"/>
        <v>0</v>
      </c>
      <c r="J203" s="71">
        <f t="shared" si="75"/>
        <v>0</v>
      </c>
      <c r="K203" s="71">
        <f t="shared" si="75"/>
        <v>0</v>
      </c>
      <c r="L203" s="71">
        <f t="shared" si="75"/>
        <v>0</v>
      </c>
      <c r="M203" s="71">
        <f t="shared" si="75"/>
        <v>0</v>
      </c>
      <c r="N203" s="71">
        <f t="shared" si="75"/>
        <v>0</v>
      </c>
      <c r="O203" s="24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s="48" customFormat="1" x14ac:dyDescent="0.25">
      <c r="A204" s="47"/>
      <c r="B204" s="88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37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5.75" thickBot="1" x14ac:dyDescent="0.3">
      <c r="B205" s="74" t="s">
        <v>85</v>
      </c>
      <c r="C205" s="75">
        <f>+C206+C210</f>
        <v>-32.772778201249196</v>
      </c>
      <c r="D205" s="75">
        <f t="shared" ref="D205:O205" si="76">+D206+D210</f>
        <v>-4.5297099404706387E-13</v>
      </c>
      <c r="E205" s="75">
        <f t="shared" si="76"/>
        <v>0</v>
      </c>
      <c r="F205" s="75">
        <f t="shared" si="76"/>
        <v>0</v>
      </c>
      <c r="G205" s="75">
        <f t="shared" si="76"/>
        <v>0</v>
      </c>
      <c r="H205" s="75">
        <f t="shared" si="76"/>
        <v>0</v>
      </c>
      <c r="I205" s="75">
        <f t="shared" si="76"/>
        <v>0</v>
      </c>
      <c r="J205" s="75">
        <f t="shared" si="76"/>
        <v>0</v>
      </c>
      <c r="K205" s="75">
        <f t="shared" si="76"/>
        <v>0</v>
      </c>
      <c r="L205" s="75">
        <f t="shared" si="76"/>
        <v>0</v>
      </c>
      <c r="M205" s="75">
        <f t="shared" si="76"/>
        <v>0</v>
      </c>
      <c r="N205" s="75">
        <f t="shared" si="76"/>
        <v>0</v>
      </c>
      <c r="O205" s="75">
        <f t="shared" si="76"/>
        <v>-32.77277820124965</v>
      </c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5.75" thickTop="1" x14ac:dyDescent="0.25">
      <c r="B206" s="77" t="s">
        <v>86</v>
      </c>
      <c r="C206" s="54">
        <f t="shared" ref="C206:O206" si="77">SUM(C207:C209)</f>
        <v>-32.772778201249196</v>
      </c>
      <c r="D206" s="54">
        <f t="shared" si="77"/>
        <v>-4.5297099404706387E-13</v>
      </c>
      <c r="E206" s="54">
        <f t="shared" si="77"/>
        <v>0</v>
      </c>
      <c r="F206" s="54">
        <f t="shared" si="77"/>
        <v>0</v>
      </c>
      <c r="G206" s="54">
        <f t="shared" si="77"/>
        <v>0</v>
      </c>
      <c r="H206" s="54">
        <f t="shared" si="77"/>
        <v>0</v>
      </c>
      <c r="I206" s="54">
        <f t="shared" si="77"/>
        <v>0</v>
      </c>
      <c r="J206" s="54">
        <f t="shared" si="77"/>
        <v>0</v>
      </c>
      <c r="K206" s="54">
        <f t="shared" si="77"/>
        <v>0</v>
      </c>
      <c r="L206" s="54">
        <f t="shared" si="77"/>
        <v>0</v>
      </c>
      <c r="M206" s="54">
        <f t="shared" si="77"/>
        <v>0</v>
      </c>
      <c r="N206" s="54">
        <f t="shared" si="77"/>
        <v>0</v>
      </c>
      <c r="O206" s="54">
        <f t="shared" si="77"/>
        <v>-32.77277820124965</v>
      </c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x14ac:dyDescent="0.25">
      <c r="B207" s="57" t="s">
        <v>74</v>
      </c>
      <c r="C207" s="35">
        <f t="shared" ref="C207:G207" si="78">C97-C109-C122-C143-C132-C112</f>
        <v>-32.756400009999197</v>
      </c>
      <c r="D207" s="32">
        <f t="shared" si="78"/>
        <v>-4.5474735088646412E-13</v>
      </c>
      <c r="E207" s="90">
        <f t="shared" si="78"/>
        <v>0</v>
      </c>
      <c r="F207" s="35">
        <f t="shared" si="78"/>
        <v>0</v>
      </c>
      <c r="G207" s="35">
        <f t="shared" si="78"/>
        <v>0</v>
      </c>
      <c r="H207" s="35">
        <f>H97-H109-H122-H143-H132-H112</f>
        <v>0</v>
      </c>
      <c r="I207" s="35">
        <f t="shared" ref="I207:M207" si="79">I97-I109-I122-I143-I132-I112</f>
        <v>0</v>
      </c>
      <c r="J207" s="35">
        <f t="shared" si="79"/>
        <v>0</v>
      </c>
      <c r="K207" s="35">
        <f t="shared" si="79"/>
        <v>0</v>
      </c>
      <c r="L207" s="35">
        <f t="shared" si="79"/>
        <v>0</v>
      </c>
      <c r="M207" s="35">
        <f t="shared" si="79"/>
        <v>0</v>
      </c>
      <c r="N207" s="35">
        <f>N97-N109-N122-N143-N132-N112</f>
        <v>0</v>
      </c>
      <c r="O207" s="24">
        <f>SUM(C207:N207)</f>
        <v>-32.756400009999652</v>
      </c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x14ac:dyDescent="0.25">
      <c r="B208" s="57" t="s">
        <v>69</v>
      </c>
      <c r="C208" s="35">
        <f>+C99-C111-C123-C145-C134</f>
        <v>0</v>
      </c>
      <c r="D208" s="35">
        <f>+D99-D111-D123-D145-D134</f>
        <v>0</v>
      </c>
      <c r="E208" s="35">
        <f t="shared" ref="E208:N208" si="80">+E99-E111-E123-E145-E134</f>
        <v>0</v>
      </c>
      <c r="F208" s="35">
        <f t="shared" si="80"/>
        <v>0</v>
      </c>
      <c r="G208" s="35">
        <f t="shared" si="80"/>
        <v>0</v>
      </c>
      <c r="H208" s="35">
        <f t="shared" si="80"/>
        <v>0</v>
      </c>
      <c r="I208" s="35">
        <f t="shared" si="80"/>
        <v>0</v>
      </c>
      <c r="J208" s="35">
        <f t="shared" si="80"/>
        <v>0</v>
      </c>
      <c r="K208" s="35">
        <f t="shared" si="80"/>
        <v>0</v>
      </c>
      <c r="L208" s="35">
        <f t="shared" si="80"/>
        <v>0</v>
      </c>
      <c r="M208" s="35">
        <f t="shared" si="80"/>
        <v>0</v>
      </c>
      <c r="N208" s="35">
        <f t="shared" si="80"/>
        <v>0</v>
      </c>
      <c r="O208" s="24">
        <f t="shared" ref="O208:O209" si="81">SUM(C208:N208)</f>
        <v>0</v>
      </c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x14ac:dyDescent="0.25">
      <c r="B209" s="57" t="s">
        <v>70</v>
      </c>
      <c r="C209" s="35">
        <f>C100-C113-C124-C146-C135</f>
        <v>-1.6378191250000285E-2</v>
      </c>
      <c r="D209" s="35">
        <f>D100-D113-D124-D146-D135</f>
        <v>1.7763568394002505E-15</v>
      </c>
      <c r="E209" s="35">
        <f t="shared" ref="E209:N209" si="82">E100-E113-E124-E146-E135</f>
        <v>0</v>
      </c>
      <c r="F209" s="35">
        <f t="shared" si="82"/>
        <v>0</v>
      </c>
      <c r="G209" s="35">
        <f>G100-G113-G124-G146-G135</f>
        <v>0</v>
      </c>
      <c r="H209" s="35">
        <f t="shared" si="82"/>
        <v>0</v>
      </c>
      <c r="I209" s="35">
        <f t="shared" si="82"/>
        <v>0</v>
      </c>
      <c r="J209" s="35">
        <f t="shared" si="82"/>
        <v>0</v>
      </c>
      <c r="K209" s="35">
        <f t="shared" si="82"/>
        <v>0</v>
      </c>
      <c r="L209" s="35">
        <f t="shared" si="82"/>
        <v>0</v>
      </c>
      <c r="M209" s="35">
        <f t="shared" si="82"/>
        <v>0</v>
      </c>
      <c r="N209" s="35">
        <f t="shared" si="82"/>
        <v>0</v>
      </c>
      <c r="O209" s="24">
        <f t="shared" si="81"/>
        <v>-1.6378191249998508E-2</v>
      </c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x14ac:dyDescent="0.25">
      <c r="B210" s="53" t="s">
        <v>33</v>
      </c>
      <c r="C210" s="54">
        <f t="shared" ref="C210:O210" si="83">SUM(C211:C213)</f>
        <v>0</v>
      </c>
      <c r="D210" s="54">
        <f t="shared" si="83"/>
        <v>0</v>
      </c>
      <c r="E210" s="54">
        <f t="shared" si="83"/>
        <v>0</v>
      </c>
      <c r="F210" s="54">
        <f t="shared" si="83"/>
        <v>0</v>
      </c>
      <c r="G210" s="54">
        <f t="shared" si="83"/>
        <v>0</v>
      </c>
      <c r="H210" s="54">
        <f t="shared" si="83"/>
        <v>0</v>
      </c>
      <c r="I210" s="54">
        <f t="shared" si="83"/>
        <v>0</v>
      </c>
      <c r="J210" s="54">
        <f t="shared" si="83"/>
        <v>0</v>
      </c>
      <c r="K210" s="54">
        <f t="shared" si="83"/>
        <v>0</v>
      </c>
      <c r="L210" s="54">
        <f t="shared" si="83"/>
        <v>0</v>
      </c>
      <c r="M210" s="54">
        <f t="shared" si="83"/>
        <v>0</v>
      </c>
      <c r="N210" s="54">
        <f t="shared" si="83"/>
        <v>0</v>
      </c>
      <c r="O210" s="55">
        <f t="shared" si="83"/>
        <v>0</v>
      </c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x14ac:dyDescent="0.25">
      <c r="B211" s="70" t="s">
        <v>87</v>
      </c>
      <c r="C211" s="35">
        <f t="shared" ref="C211:N213" si="84">C103-C116-C126-C149-C137</f>
        <v>0</v>
      </c>
      <c r="D211" s="35">
        <f t="shared" si="84"/>
        <v>0</v>
      </c>
      <c r="E211" s="35">
        <f t="shared" si="84"/>
        <v>0</v>
      </c>
      <c r="F211" s="35">
        <f>F103-F116-F126-F149-F137</f>
        <v>0</v>
      </c>
      <c r="G211" s="35">
        <f t="shared" si="84"/>
        <v>0</v>
      </c>
      <c r="H211" s="35">
        <f t="shared" si="84"/>
        <v>0</v>
      </c>
      <c r="I211" s="35">
        <f t="shared" si="84"/>
        <v>0</v>
      </c>
      <c r="J211" s="35">
        <f t="shared" si="84"/>
        <v>0</v>
      </c>
      <c r="K211" s="35">
        <f t="shared" si="84"/>
        <v>0</v>
      </c>
      <c r="L211" s="35">
        <f t="shared" si="84"/>
        <v>0</v>
      </c>
      <c r="M211" s="35">
        <f t="shared" si="84"/>
        <v>0</v>
      </c>
      <c r="N211" s="35">
        <f t="shared" si="84"/>
        <v>0</v>
      </c>
      <c r="O211" s="24">
        <f>SUM(C211:N211)</f>
        <v>0</v>
      </c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x14ac:dyDescent="0.25">
      <c r="B212" s="57" t="s">
        <v>69</v>
      </c>
      <c r="C212" s="35">
        <f t="shared" si="84"/>
        <v>0</v>
      </c>
      <c r="D212" s="35">
        <f t="shared" si="84"/>
        <v>0</v>
      </c>
      <c r="E212" s="35">
        <f t="shared" si="84"/>
        <v>0</v>
      </c>
      <c r="F212" s="35">
        <f t="shared" si="84"/>
        <v>0</v>
      </c>
      <c r="G212" s="35">
        <f t="shared" si="84"/>
        <v>0</v>
      </c>
      <c r="H212" s="35">
        <f t="shared" si="84"/>
        <v>0</v>
      </c>
      <c r="I212" s="35">
        <f t="shared" si="84"/>
        <v>0</v>
      </c>
      <c r="J212" s="35">
        <f t="shared" si="84"/>
        <v>0</v>
      </c>
      <c r="K212" s="35">
        <f t="shared" si="84"/>
        <v>0</v>
      </c>
      <c r="L212" s="35">
        <f t="shared" si="84"/>
        <v>0</v>
      </c>
      <c r="M212" s="35">
        <f t="shared" si="84"/>
        <v>0</v>
      </c>
      <c r="N212" s="35">
        <f t="shared" si="84"/>
        <v>0</v>
      </c>
      <c r="O212" s="24">
        <f t="shared" ref="O212:O213" si="85">SUM(C212:N212)</f>
        <v>0</v>
      </c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x14ac:dyDescent="0.25">
      <c r="B213" s="57" t="s">
        <v>70</v>
      </c>
      <c r="C213" s="35">
        <f t="shared" si="84"/>
        <v>0</v>
      </c>
      <c r="D213" s="35">
        <f t="shared" si="84"/>
        <v>0</v>
      </c>
      <c r="E213" s="35">
        <f t="shared" si="84"/>
        <v>0</v>
      </c>
      <c r="F213" s="35">
        <f t="shared" si="84"/>
        <v>0</v>
      </c>
      <c r="G213" s="35">
        <f t="shared" si="84"/>
        <v>0</v>
      </c>
      <c r="H213" s="35">
        <f t="shared" si="84"/>
        <v>0</v>
      </c>
      <c r="I213" s="35">
        <f t="shared" si="84"/>
        <v>0</v>
      </c>
      <c r="J213" s="35">
        <f t="shared" si="84"/>
        <v>0</v>
      </c>
      <c r="K213" s="35">
        <f t="shared" si="84"/>
        <v>0</v>
      </c>
      <c r="L213" s="35">
        <f t="shared" si="84"/>
        <v>0</v>
      </c>
      <c r="M213" s="35">
        <f t="shared" si="84"/>
        <v>0</v>
      </c>
      <c r="N213" s="35">
        <f t="shared" si="84"/>
        <v>0</v>
      </c>
      <c r="O213" s="24">
        <f t="shared" si="85"/>
        <v>0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x14ac:dyDescent="0.25">
      <c r="B214" s="57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7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s="48" customFormat="1" ht="15.75" thickBot="1" x14ac:dyDescent="0.3">
      <c r="A215" s="47"/>
      <c r="B215" s="74" t="s">
        <v>88</v>
      </c>
      <c r="C215" s="75">
        <f t="shared" ref="C215:N215" si="86">+C216+C220</f>
        <v>16113.939434730004</v>
      </c>
      <c r="D215" s="75">
        <f t="shared" si="86"/>
        <v>18232.258338830005</v>
      </c>
      <c r="E215" s="75">
        <f t="shared" si="86"/>
        <v>0</v>
      </c>
      <c r="F215" s="75">
        <f t="shared" si="86"/>
        <v>0</v>
      </c>
      <c r="G215" s="75">
        <f t="shared" si="86"/>
        <v>0</v>
      </c>
      <c r="H215" s="75">
        <f t="shared" si="86"/>
        <v>0</v>
      </c>
      <c r="I215" s="75">
        <f t="shared" si="86"/>
        <v>0</v>
      </c>
      <c r="J215" s="75">
        <f t="shared" si="86"/>
        <v>0</v>
      </c>
      <c r="K215" s="75">
        <f t="shared" si="86"/>
        <v>0</v>
      </c>
      <c r="L215" s="75">
        <f t="shared" si="86"/>
        <v>0</v>
      </c>
      <c r="M215" s="75">
        <f t="shared" si="86"/>
        <v>0</v>
      </c>
      <c r="N215" s="75">
        <f t="shared" si="86"/>
        <v>0</v>
      </c>
      <c r="O215" s="76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s="48" customFormat="1" ht="15.75" thickTop="1" x14ac:dyDescent="0.25">
      <c r="A216" s="47"/>
      <c r="B216" s="77" t="s">
        <v>31</v>
      </c>
      <c r="C216" s="54">
        <f t="shared" ref="C216:N216" si="87">SUM(C217:C219)</f>
        <v>16113.939434730004</v>
      </c>
      <c r="D216" s="54">
        <f t="shared" si="87"/>
        <v>18232.258338830005</v>
      </c>
      <c r="E216" s="54">
        <f t="shared" si="87"/>
        <v>0</v>
      </c>
      <c r="F216" s="54">
        <f t="shared" si="87"/>
        <v>0</v>
      </c>
      <c r="G216" s="54">
        <f t="shared" si="87"/>
        <v>0</v>
      </c>
      <c r="H216" s="54">
        <f t="shared" si="87"/>
        <v>0</v>
      </c>
      <c r="I216" s="54">
        <f t="shared" si="87"/>
        <v>0</v>
      </c>
      <c r="J216" s="54">
        <f t="shared" si="87"/>
        <v>0</v>
      </c>
      <c r="K216" s="54">
        <f t="shared" si="87"/>
        <v>0</v>
      </c>
      <c r="L216" s="54">
        <f t="shared" si="87"/>
        <v>0</v>
      </c>
      <c r="M216" s="54">
        <f t="shared" si="87"/>
        <v>0</v>
      </c>
      <c r="N216" s="54">
        <f t="shared" si="87"/>
        <v>0</v>
      </c>
      <c r="O216" s="55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s="48" customFormat="1" x14ac:dyDescent="0.25">
      <c r="A217" s="47"/>
      <c r="B217" s="57" t="s">
        <v>74</v>
      </c>
      <c r="C217" s="32">
        <f>+C197+C143</f>
        <v>16113.939434730004</v>
      </c>
      <c r="D217" s="32">
        <f>+D197+D143</f>
        <v>18231.199708700005</v>
      </c>
      <c r="E217" s="32">
        <f>+E197+E143</f>
        <v>0</v>
      </c>
      <c r="F217" s="32">
        <f t="shared" ref="F217:N217" si="88">+F197+F143</f>
        <v>0</v>
      </c>
      <c r="G217" s="32">
        <f t="shared" si="88"/>
        <v>0</v>
      </c>
      <c r="H217" s="32">
        <f t="shared" si="88"/>
        <v>0</v>
      </c>
      <c r="I217" s="32">
        <f t="shared" si="88"/>
        <v>0</v>
      </c>
      <c r="J217" s="32">
        <f>+J197+J143</f>
        <v>0</v>
      </c>
      <c r="K217" s="32">
        <f>+K197+K143</f>
        <v>0</v>
      </c>
      <c r="L217" s="32">
        <f>+L197+L143</f>
        <v>0</v>
      </c>
      <c r="M217" s="32">
        <f>+M197+M143</f>
        <v>0</v>
      </c>
      <c r="N217" s="32">
        <f t="shared" si="88"/>
        <v>0</v>
      </c>
      <c r="O217" s="24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s="48" customFormat="1" x14ac:dyDescent="0.25">
      <c r="A218" s="47"/>
      <c r="B218" s="57" t="s">
        <v>69</v>
      </c>
      <c r="C218" s="71">
        <f t="shared" ref="C218:N219" si="89">+C198+C145</f>
        <v>0</v>
      </c>
      <c r="D218" s="71">
        <f t="shared" si="89"/>
        <v>0</v>
      </c>
      <c r="E218" s="71">
        <f t="shared" si="89"/>
        <v>0</v>
      </c>
      <c r="F218" s="71">
        <f t="shared" si="89"/>
        <v>0</v>
      </c>
      <c r="G218" s="71">
        <f t="shared" si="89"/>
        <v>0</v>
      </c>
      <c r="H218" s="71">
        <f t="shared" si="89"/>
        <v>0</v>
      </c>
      <c r="I218" s="71">
        <f t="shared" si="89"/>
        <v>0</v>
      </c>
      <c r="J218" s="71">
        <f t="shared" si="89"/>
        <v>0</v>
      </c>
      <c r="K218" s="71">
        <f t="shared" si="89"/>
        <v>0</v>
      </c>
      <c r="L218" s="71">
        <f t="shared" si="89"/>
        <v>0</v>
      </c>
      <c r="M218" s="71">
        <f t="shared" si="89"/>
        <v>0</v>
      </c>
      <c r="N218" s="71">
        <f t="shared" si="89"/>
        <v>0</v>
      </c>
      <c r="O218" s="24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s="48" customFormat="1" x14ac:dyDescent="0.25">
      <c r="A219" s="47"/>
      <c r="B219" s="57" t="s">
        <v>70</v>
      </c>
      <c r="C219" s="71">
        <f>+C199+C146</f>
        <v>0</v>
      </c>
      <c r="D219" s="71">
        <f>+D199+D146</f>
        <v>1.0586301300000001</v>
      </c>
      <c r="E219" s="71">
        <f>+E199+E146</f>
        <v>0</v>
      </c>
      <c r="F219" s="71">
        <f>+F199+F146</f>
        <v>0</v>
      </c>
      <c r="G219" s="71">
        <f t="shared" si="89"/>
        <v>0</v>
      </c>
      <c r="H219" s="71">
        <f>+H199+H146</f>
        <v>0</v>
      </c>
      <c r="I219" s="71">
        <f>+I199+I146</f>
        <v>0</v>
      </c>
      <c r="J219" s="71">
        <f>+J199+J146</f>
        <v>0</v>
      </c>
      <c r="K219" s="71">
        <f t="shared" si="89"/>
        <v>0</v>
      </c>
      <c r="L219" s="71">
        <f t="shared" si="89"/>
        <v>0</v>
      </c>
      <c r="M219" s="71">
        <f t="shared" si="89"/>
        <v>0</v>
      </c>
      <c r="N219" s="71">
        <f>+N199+N146</f>
        <v>0</v>
      </c>
      <c r="O219" s="24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s="48" customFormat="1" x14ac:dyDescent="0.25">
      <c r="A220" s="47"/>
      <c r="B220" s="53" t="s">
        <v>43</v>
      </c>
      <c r="C220" s="54">
        <f t="shared" ref="C220:N220" si="90">SUM(C221:C223)</f>
        <v>0</v>
      </c>
      <c r="D220" s="54">
        <f t="shared" si="90"/>
        <v>0</v>
      </c>
      <c r="E220" s="54">
        <f t="shared" si="90"/>
        <v>0</v>
      </c>
      <c r="F220" s="54">
        <f t="shared" si="90"/>
        <v>0</v>
      </c>
      <c r="G220" s="54">
        <f t="shared" si="90"/>
        <v>0</v>
      </c>
      <c r="H220" s="54">
        <f t="shared" si="90"/>
        <v>0</v>
      </c>
      <c r="I220" s="54">
        <f t="shared" si="90"/>
        <v>0</v>
      </c>
      <c r="J220" s="54">
        <f t="shared" si="90"/>
        <v>0</v>
      </c>
      <c r="K220" s="54">
        <f t="shared" si="90"/>
        <v>0</v>
      </c>
      <c r="L220" s="54">
        <f t="shared" si="90"/>
        <v>0</v>
      </c>
      <c r="M220" s="54">
        <f t="shared" si="90"/>
        <v>0</v>
      </c>
      <c r="N220" s="54">
        <f t="shared" si="90"/>
        <v>0</v>
      </c>
      <c r="O220" s="55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s="48" customFormat="1" x14ac:dyDescent="0.25">
      <c r="A221" s="47"/>
      <c r="B221" s="57" t="s">
        <v>68</v>
      </c>
      <c r="C221" s="71">
        <f>+C201+C149</f>
        <v>0</v>
      </c>
      <c r="D221" s="71">
        <f t="shared" ref="D221:N221" si="91">+D201+D149</f>
        <v>0</v>
      </c>
      <c r="E221" s="71">
        <f t="shared" si="91"/>
        <v>0</v>
      </c>
      <c r="F221" s="71">
        <f t="shared" si="91"/>
        <v>0</v>
      </c>
      <c r="G221" s="71">
        <f t="shared" si="91"/>
        <v>0</v>
      </c>
      <c r="H221" s="71">
        <f t="shared" si="91"/>
        <v>0</v>
      </c>
      <c r="I221" s="71">
        <f t="shared" si="91"/>
        <v>0</v>
      </c>
      <c r="J221" s="71">
        <f t="shared" si="91"/>
        <v>0</v>
      </c>
      <c r="K221" s="71">
        <f t="shared" si="91"/>
        <v>0</v>
      </c>
      <c r="L221" s="71">
        <f t="shared" si="91"/>
        <v>0</v>
      </c>
      <c r="M221" s="71">
        <f t="shared" si="91"/>
        <v>0</v>
      </c>
      <c r="N221" s="71">
        <f t="shared" si="91"/>
        <v>0</v>
      </c>
      <c r="O221" s="24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s="48" customFormat="1" x14ac:dyDescent="0.25">
      <c r="A222" s="47"/>
      <c r="B222" s="57" t="s">
        <v>69</v>
      </c>
      <c r="C222" s="71">
        <f t="shared" ref="C222:N223" si="92">+C202+C150</f>
        <v>0</v>
      </c>
      <c r="D222" s="71">
        <f t="shared" si="92"/>
        <v>0</v>
      </c>
      <c r="E222" s="71">
        <f t="shared" si="92"/>
        <v>0</v>
      </c>
      <c r="F222" s="71">
        <f t="shared" si="92"/>
        <v>0</v>
      </c>
      <c r="G222" s="71">
        <f t="shared" si="92"/>
        <v>0</v>
      </c>
      <c r="H222" s="71">
        <f t="shared" si="92"/>
        <v>0</v>
      </c>
      <c r="I222" s="71">
        <f t="shared" si="92"/>
        <v>0</v>
      </c>
      <c r="J222" s="71">
        <f t="shared" si="92"/>
        <v>0</v>
      </c>
      <c r="K222" s="71">
        <f t="shared" si="92"/>
        <v>0</v>
      </c>
      <c r="L222" s="71">
        <f t="shared" si="92"/>
        <v>0</v>
      </c>
      <c r="M222" s="71">
        <f t="shared" si="92"/>
        <v>0</v>
      </c>
      <c r="N222" s="71">
        <f t="shared" si="92"/>
        <v>0</v>
      </c>
      <c r="O222" s="24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s="48" customFormat="1" x14ac:dyDescent="0.25">
      <c r="A223" s="47"/>
      <c r="B223" s="57" t="s">
        <v>70</v>
      </c>
      <c r="C223" s="71">
        <f t="shared" si="92"/>
        <v>0</v>
      </c>
      <c r="D223" s="71">
        <f t="shared" si="92"/>
        <v>0</v>
      </c>
      <c r="E223" s="71">
        <f t="shared" si="92"/>
        <v>0</v>
      </c>
      <c r="F223" s="71">
        <f t="shared" si="92"/>
        <v>0</v>
      </c>
      <c r="G223" s="71">
        <f t="shared" si="92"/>
        <v>0</v>
      </c>
      <c r="H223" s="71">
        <f t="shared" si="92"/>
        <v>0</v>
      </c>
      <c r="I223" s="71">
        <f t="shared" si="92"/>
        <v>0</v>
      </c>
      <c r="J223" s="71">
        <f t="shared" si="92"/>
        <v>0</v>
      </c>
      <c r="K223" s="71">
        <f t="shared" si="92"/>
        <v>0</v>
      </c>
      <c r="L223" s="71">
        <f t="shared" si="92"/>
        <v>0</v>
      </c>
      <c r="M223" s="71">
        <f t="shared" si="92"/>
        <v>0</v>
      </c>
      <c r="N223" s="71">
        <f t="shared" si="92"/>
        <v>0</v>
      </c>
      <c r="O223" s="24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x14ac:dyDescent="0.25">
      <c r="B224" s="91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6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2:24" x14ac:dyDescent="0.25">
      <c r="B225" s="57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2:24" x14ac:dyDescent="0.25">
      <c r="B226" s="29" t="s">
        <v>89</v>
      </c>
      <c r="C226" s="29"/>
      <c r="D226" s="29"/>
      <c r="E226" s="29"/>
      <c r="F226" s="29"/>
      <c r="G226" s="29"/>
      <c r="H226" s="29"/>
      <c r="I226" s="92"/>
      <c r="J226" s="29"/>
      <c r="K226" s="29"/>
      <c r="L226" s="29"/>
      <c r="M226" s="29"/>
      <c r="N226" s="93"/>
      <c r="O226" s="92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2:24" ht="14.25" customHeight="1" x14ac:dyDescent="0.2">
      <c r="B227" s="94" t="s">
        <v>90</v>
      </c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2:24" ht="14.25" customHeight="1" x14ac:dyDescent="0.2">
      <c r="B228" s="95" t="s">
        <v>91</v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2:24" ht="27.75" customHeight="1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2:24" x14ac:dyDescent="0.25"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2:24" x14ac:dyDescent="0.25">
      <c r="P231" s="21"/>
      <c r="Q231" s="21"/>
      <c r="R231" s="21"/>
      <c r="S231" s="21"/>
      <c r="T231" s="21"/>
      <c r="U231" s="21"/>
    </row>
    <row r="232" spans="2:24" x14ac:dyDescent="0.25">
      <c r="P232" s="21"/>
      <c r="Q232" s="21"/>
      <c r="R232" s="21"/>
      <c r="S232" s="21"/>
      <c r="T232" s="21"/>
      <c r="U232" s="21"/>
    </row>
    <row r="233" spans="2:24" x14ac:dyDescent="0.25">
      <c r="P233" s="21"/>
      <c r="Q233" s="21"/>
      <c r="R233" s="21"/>
      <c r="S233" s="21"/>
      <c r="T233" s="21"/>
      <c r="U233" s="21"/>
    </row>
    <row r="234" spans="2:24" x14ac:dyDescent="0.25">
      <c r="P234" s="21"/>
      <c r="Q234" s="21"/>
      <c r="R234" s="21"/>
      <c r="S234" s="21"/>
      <c r="T234" s="21"/>
      <c r="U234" s="21"/>
    </row>
    <row r="235" spans="2:24" x14ac:dyDescent="0.25">
      <c r="P235" s="21"/>
      <c r="Q235" s="21"/>
      <c r="R235" s="21"/>
      <c r="S235" s="21"/>
      <c r="T235" s="21"/>
      <c r="U235" s="21"/>
    </row>
    <row r="236" spans="2:24" x14ac:dyDescent="0.25">
      <c r="P236" s="21"/>
      <c r="Q236" s="21"/>
      <c r="R236" s="21"/>
      <c r="S236" s="21"/>
      <c r="T236" s="21"/>
      <c r="U236" s="21"/>
    </row>
    <row r="237" spans="2:24" x14ac:dyDescent="0.25">
      <c r="P237" s="21"/>
      <c r="Q237" s="21"/>
      <c r="R237" s="21"/>
      <c r="S237" s="21"/>
      <c r="T237" s="21"/>
      <c r="U237" s="21"/>
    </row>
    <row r="238" spans="2:24" x14ac:dyDescent="0.25">
      <c r="P238" s="21"/>
      <c r="Q238" s="21"/>
    </row>
    <row r="239" spans="2:24" x14ac:dyDescent="0.25">
      <c r="P239" s="21"/>
    </row>
    <row r="240" spans="2:24" x14ac:dyDescent="0.25">
      <c r="P240" s="21"/>
    </row>
    <row r="241" spans="16:16" x14ac:dyDescent="0.25">
      <c r="P241" s="21"/>
    </row>
    <row r="242" spans="16:16" x14ac:dyDescent="0.25">
      <c r="P242" s="21"/>
    </row>
    <row r="243" spans="16:16" x14ac:dyDescent="0.25">
      <c r="P243" s="21"/>
    </row>
    <row r="244" spans="16:16" x14ac:dyDescent="0.25">
      <c r="P244" s="21"/>
    </row>
    <row r="245" spans="16:16" x14ac:dyDescent="0.25">
      <c r="P245" s="21"/>
    </row>
    <row r="246" spans="16:16" x14ac:dyDescent="0.25">
      <c r="P246" s="21"/>
    </row>
    <row r="247" spans="16:16" x14ac:dyDescent="0.25">
      <c r="P247" s="21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1545A-8221-4E08-8584-2FE680FA2BD0}">
  <sheetPr codeName="Sheet11"/>
  <dimension ref="A1:BV30"/>
  <sheetViews>
    <sheetView showGridLines="0" zoomScale="85" zoomScaleNormal="85" workbookViewId="0">
      <selection activeCell="A8" sqref="A8:XFD8"/>
    </sheetView>
  </sheetViews>
  <sheetFormatPr defaultColWidth="9.140625" defaultRowHeight="15" x14ac:dyDescent="0.25"/>
  <cols>
    <col min="1" max="1" width="1.85546875" style="96" customWidth="1"/>
    <col min="2" max="2" width="32.85546875" style="140" bestFit="1" customWidth="1"/>
    <col min="3" max="3" width="6.140625" style="96" bestFit="1" customWidth="1"/>
    <col min="4" max="4" width="12.28515625" style="96" bestFit="1" customWidth="1"/>
    <col min="5" max="7" width="15.28515625" style="96" bestFit="1" customWidth="1"/>
    <col min="8" max="8" width="5.85546875" style="96" bestFit="1" customWidth="1"/>
    <col min="9" max="9" width="15.28515625" style="96" bestFit="1" customWidth="1"/>
    <col min="10" max="10" width="7.140625" style="96" bestFit="1" customWidth="1"/>
    <col min="11" max="11" width="11.42578125" style="96" bestFit="1" customWidth="1"/>
    <col min="12" max="12" width="8.140625" style="96" bestFit="1" customWidth="1"/>
    <col min="13" max="13" width="15.28515625" style="96" bestFit="1" customWidth="1"/>
    <col min="14" max="14" width="10.140625" style="96" bestFit="1" customWidth="1"/>
    <col min="15" max="15" width="15.28515625" style="96" bestFit="1" customWidth="1"/>
    <col min="16" max="16" width="21.28515625" style="140" customWidth="1"/>
    <col min="17" max="16384" width="9.140625" style="140"/>
  </cols>
  <sheetData>
    <row r="1" spans="1:74" s="96" customFormat="1" x14ac:dyDescent="0.25"/>
    <row r="2" spans="1:74" s="96" customFormat="1" x14ac:dyDescent="0.25"/>
    <row r="3" spans="1:74" s="96" customFormat="1" x14ac:dyDescent="0.25"/>
    <row r="4" spans="1:74" s="96" customFormat="1" x14ac:dyDescent="0.25"/>
    <row r="5" spans="1:74" s="96" customFormat="1" x14ac:dyDescent="0.25"/>
    <row r="6" spans="1:74" s="96" customFormat="1" x14ac:dyDescent="0.25"/>
    <row r="7" spans="1:74" s="96" customFormat="1" x14ac:dyDescent="0.25"/>
    <row r="8" spans="1:74" s="97" customFormat="1" ht="8.25" customHeight="1" x14ac:dyDescent="0.25">
      <c r="B8" s="98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pans="1:74" s="97" customFormat="1" ht="15.75" x14ac:dyDescent="0.25">
      <c r="B9" s="101" t="s">
        <v>92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</row>
    <row r="10" spans="1:74" s="97" customFormat="1" x14ac:dyDescent="0.25">
      <c r="B10" s="102" t="s">
        <v>93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74" s="105" customFormat="1" ht="15" customHeight="1" x14ac:dyDescent="0.25">
      <c r="A11" s="103"/>
      <c r="B11" s="104" t="s">
        <v>94</v>
      </c>
      <c r="C11" s="104" t="s">
        <v>95</v>
      </c>
      <c r="D11" s="104" t="s">
        <v>96</v>
      </c>
      <c r="E11" s="104" t="s">
        <v>97</v>
      </c>
      <c r="F11" s="104" t="s">
        <v>98</v>
      </c>
      <c r="G11" s="104" t="s">
        <v>99</v>
      </c>
      <c r="H11" s="104" t="s">
        <v>100</v>
      </c>
      <c r="I11" s="104" t="s">
        <v>101</v>
      </c>
      <c r="J11" s="104" t="s">
        <v>102</v>
      </c>
      <c r="K11" s="104" t="s">
        <v>103</v>
      </c>
      <c r="L11" s="104" t="s">
        <v>104</v>
      </c>
      <c r="M11" s="104" t="s">
        <v>105</v>
      </c>
      <c r="N11" s="104" t="s">
        <v>106</v>
      </c>
      <c r="O11" s="104" t="s">
        <v>14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</row>
    <row r="12" spans="1:74" s="106" customFormat="1" ht="9" customHeight="1" x14ac:dyDescent="0.25">
      <c r="B12" s="107"/>
      <c r="C12" s="108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</row>
    <row r="13" spans="1:74" s="109" customFormat="1" ht="17.25" customHeight="1" thickBot="1" x14ac:dyDescent="0.3">
      <c r="B13" s="110" t="s">
        <v>107</v>
      </c>
      <c r="C13" s="111">
        <f>+C15+C19</f>
        <v>0</v>
      </c>
      <c r="D13" s="111">
        <f t="shared" ref="D13:O13" si="0">+D15+D19</f>
        <v>0</v>
      </c>
      <c r="E13" s="111">
        <f t="shared" si="0"/>
        <v>0</v>
      </c>
      <c r="F13" s="111">
        <f t="shared" si="0"/>
        <v>0</v>
      </c>
      <c r="G13" s="111">
        <f t="shared" si="0"/>
        <v>0</v>
      </c>
      <c r="H13" s="111">
        <f t="shared" si="0"/>
        <v>0</v>
      </c>
      <c r="I13" s="111">
        <f t="shared" si="0"/>
        <v>0</v>
      </c>
      <c r="J13" s="111">
        <f t="shared" si="0"/>
        <v>0</v>
      </c>
      <c r="K13" s="111">
        <f t="shared" si="0"/>
        <v>0</v>
      </c>
      <c r="L13" s="111">
        <f t="shared" si="0"/>
        <v>0</v>
      </c>
      <c r="M13" s="111">
        <f t="shared" si="0"/>
        <v>0</v>
      </c>
      <c r="N13" s="111">
        <f t="shared" si="0"/>
        <v>0</v>
      </c>
      <c r="O13" s="111">
        <f t="shared" si="0"/>
        <v>0</v>
      </c>
      <c r="P13" s="112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</row>
    <row r="14" spans="1:74" s="106" customFormat="1" ht="11.25" customHeight="1" thickTop="1" x14ac:dyDescent="0.25">
      <c r="B14" s="107"/>
      <c r="C14" s="114"/>
      <c r="D14" s="114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spans="1:74" s="106" customFormat="1" x14ac:dyDescent="0.25">
      <c r="B15" s="116" t="s">
        <v>108</v>
      </c>
      <c r="C15" s="117">
        <f>SUM(C16:C17)</f>
        <v>0</v>
      </c>
      <c r="D15" s="117">
        <f t="shared" ref="D15:N15" si="1">SUM(D16:D17)</f>
        <v>0</v>
      </c>
      <c r="E15" s="117">
        <f t="shared" si="1"/>
        <v>0</v>
      </c>
      <c r="F15" s="117">
        <f t="shared" si="1"/>
        <v>0</v>
      </c>
      <c r="G15" s="117">
        <f t="shared" si="1"/>
        <v>0</v>
      </c>
      <c r="H15" s="117">
        <f t="shared" si="1"/>
        <v>0</v>
      </c>
      <c r="I15" s="117">
        <f t="shared" si="1"/>
        <v>0</v>
      </c>
      <c r="J15" s="117">
        <f t="shared" si="1"/>
        <v>0</v>
      </c>
      <c r="K15" s="117">
        <f t="shared" si="1"/>
        <v>0</v>
      </c>
      <c r="L15" s="117">
        <f t="shared" si="1"/>
        <v>0</v>
      </c>
      <c r="M15" s="117">
        <f t="shared" si="1"/>
        <v>0</v>
      </c>
      <c r="N15" s="117">
        <f t="shared" si="1"/>
        <v>0</v>
      </c>
      <c r="O15" s="117">
        <f>SUM(O16:O17)</f>
        <v>0</v>
      </c>
      <c r="P15" s="118"/>
    </row>
    <row r="16" spans="1:74" s="106" customFormat="1" ht="17.25" customHeight="1" x14ac:dyDescent="0.25">
      <c r="B16" s="119" t="s">
        <v>109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f>+SUM(C16:N16)</f>
        <v>0</v>
      </c>
      <c r="P16" s="121"/>
    </row>
    <row r="17" spans="2:16" s="106" customFormat="1" x14ac:dyDescent="0.25">
      <c r="B17" s="119" t="s">
        <v>110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18"/>
    </row>
    <row r="18" spans="2:16" s="106" customFormat="1" ht="14.25" customHeight="1" x14ac:dyDescent="0.25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2:16" s="123" customFormat="1" ht="17.25" customHeight="1" x14ac:dyDescent="0.25">
      <c r="B19" s="116" t="s">
        <v>21</v>
      </c>
      <c r="C19" s="122">
        <f>+C20+C25</f>
        <v>0</v>
      </c>
      <c r="D19" s="122">
        <f t="shared" ref="D19:N19" si="2">+D20+D25</f>
        <v>0</v>
      </c>
      <c r="E19" s="122">
        <f t="shared" si="2"/>
        <v>0</v>
      </c>
      <c r="F19" s="122">
        <f t="shared" si="2"/>
        <v>0</v>
      </c>
      <c r="G19" s="122">
        <f t="shared" si="2"/>
        <v>0</v>
      </c>
      <c r="H19" s="122">
        <f t="shared" si="2"/>
        <v>0</v>
      </c>
      <c r="I19" s="122">
        <f t="shared" si="2"/>
        <v>0</v>
      </c>
      <c r="J19" s="122">
        <f t="shared" si="2"/>
        <v>0</v>
      </c>
      <c r="K19" s="122">
        <f t="shared" si="2"/>
        <v>0</v>
      </c>
      <c r="L19" s="122">
        <f t="shared" si="2"/>
        <v>0</v>
      </c>
      <c r="M19" s="122">
        <f t="shared" si="2"/>
        <v>0</v>
      </c>
      <c r="N19" s="122">
        <f t="shared" si="2"/>
        <v>0</v>
      </c>
      <c r="O19" s="122">
        <f>+O20+O25</f>
        <v>0</v>
      </c>
    </row>
    <row r="20" spans="2:16" s="126" customFormat="1" x14ac:dyDescent="0.25">
      <c r="B20" s="124" t="s">
        <v>111</v>
      </c>
      <c r="C20" s="125">
        <f>SUM(C21:C23)</f>
        <v>0</v>
      </c>
      <c r="D20" s="125">
        <f t="shared" ref="D20:N20" si="3">SUM(D21:D23)</f>
        <v>0</v>
      </c>
      <c r="E20" s="125">
        <f t="shared" si="3"/>
        <v>0</v>
      </c>
      <c r="F20" s="125">
        <f t="shared" si="3"/>
        <v>0</v>
      </c>
      <c r="G20" s="125">
        <f t="shared" si="3"/>
        <v>0</v>
      </c>
      <c r="H20" s="125">
        <f t="shared" si="3"/>
        <v>0</v>
      </c>
      <c r="I20" s="125">
        <f t="shared" si="3"/>
        <v>0</v>
      </c>
      <c r="J20" s="125">
        <f t="shared" si="3"/>
        <v>0</v>
      </c>
      <c r="K20" s="125">
        <f t="shared" si="3"/>
        <v>0</v>
      </c>
      <c r="L20" s="125">
        <f t="shared" si="3"/>
        <v>0</v>
      </c>
      <c r="M20" s="125">
        <f t="shared" si="3"/>
        <v>0</v>
      </c>
      <c r="N20" s="125">
        <f t="shared" si="3"/>
        <v>0</v>
      </c>
      <c r="O20" s="125">
        <f>SUM(O21:O23)</f>
        <v>0</v>
      </c>
    </row>
    <row r="21" spans="2:16" s="126" customFormat="1" x14ac:dyDescent="0.25">
      <c r="B21" s="119" t="s">
        <v>23</v>
      </c>
      <c r="C21" s="120">
        <v>0</v>
      </c>
      <c r="D21" s="120">
        <v>0</v>
      </c>
      <c r="E21" s="120">
        <v>0</v>
      </c>
      <c r="F21" s="120">
        <v>0</v>
      </c>
      <c r="G21" s="127">
        <v>0</v>
      </c>
      <c r="H21" s="120">
        <v>0</v>
      </c>
      <c r="I21" s="128">
        <v>0</v>
      </c>
      <c r="J21" s="120">
        <v>0</v>
      </c>
      <c r="K21" s="129">
        <v>0</v>
      </c>
      <c r="L21" s="129">
        <v>0</v>
      </c>
      <c r="M21" s="129">
        <v>0</v>
      </c>
      <c r="N21" s="125">
        <v>0</v>
      </c>
      <c r="O21" s="120">
        <f>SUM(C21:N21)</f>
        <v>0</v>
      </c>
    </row>
    <row r="22" spans="2:16" s="106" customFormat="1" x14ac:dyDescent="0.25">
      <c r="B22" s="119" t="s">
        <v>24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8">
        <v>0</v>
      </c>
      <c r="J22" s="120">
        <v>0</v>
      </c>
      <c r="K22" s="120">
        <v>0</v>
      </c>
      <c r="L22" s="120">
        <v>0</v>
      </c>
      <c r="M22" s="120">
        <v>0</v>
      </c>
      <c r="N22" s="128">
        <v>0</v>
      </c>
      <c r="O22" s="120">
        <f>SUM(C22:N22)</f>
        <v>0</v>
      </c>
    </row>
    <row r="23" spans="2:16" s="106" customFormat="1" x14ac:dyDescent="0.25">
      <c r="B23" s="119" t="s">
        <v>112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f>SUM(C23:N23)</f>
        <v>0</v>
      </c>
    </row>
    <row r="24" spans="2:16" s="131" customFormat="1" x14ac:dyDescent="0.25">
      <c r="B24" s="11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spans="2:16" s="106" customFormat="1" x14ac:dyDescent="0.25">
      <c r="B25" s="124" t="s">
        <v>113</v>
      </c>
      <c r="C25" s="132">
        <f>SUM(C26:C27)</f>
        <v>0</v>
      </c>
      <c r="D25" s="132">
        <f t="shared" ref="D25:N25" si="4">SUM(D26:D27)</f>
        <v>0</v>
      </c>
      <c r="E25" s="132">
        <f t="shared" si="4"/>
        <v>0</v>
      </c>
      <c r="F25" s="132">
        <f t="shared" si="4"/>
        <v>0</v>
      </c>
      <c r="G25" s="132">
        <f t="shared" si="4"/>
        <v>0</v>
      </c>
      <c r="H25" s="132">
        <f t="shared" si="4"/>
        <v>0</v>
      </c>
      <c r="I25" s="132">
        <f t="shared" si="4"/>
        <v>0</v>
      </c>
      <c r="J25" s="132">
        <f t="shared" si="4"/>
        <v>0</v>
      </c>
      <c r="K25" s="132">
        <f t="shared" si="4"/>
        <v>0</v>
      </c>
      <c r="L25" s="132">
        <f t="shared" si="4"/>
        <v>0</v>
      </c>
      <c r="M25" s="132">
        <f t="shared" si="4"/>
        <v>0</v>
      </c>
      <c r="N25" s="132">
        <f t="shared" si="4"/>
        <v>0</v>
      </c>
      <c r="O25" s="132">
        <f>SUM(O26:O27)</f>
        <v>0</v>
      </c>
    </row>
    <row r="26" spans="2:16" s="126" customFormat="1" x14ac:dyDescent="0.25">
      <c r="B26" s="119" t="s">
        <v>23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4">
        <v>0</v>
      </c>
      <c r="N26" s="134">
        <v>0</v>
      </c>
      <c r="O26" s="133">
        <f>+SUM(C26:N26)</f>
        <v>0</v>
      </c>
    </row>
    <row r="27" spans="2:16" s="126" customFormat="1" x14ac:dyDescent="0.25">
      <c r="B27" s="135" t="s">
        <v>24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f>+SUM(C27:N27)</f>
        <v>0</v>
      </c>
    </row>
    <row r="28" spans="2:16" s="126" customFormat="1" x14ac:dyDescent="0.25">
      <c r="B28" s="119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spans="2:16" s="96" customFormat="1" ht="15" customHeight="1" x14ac:dyDescent="0.25"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spans="2:16" s="96" customFormat="1" x14ac:dyDescent="0.25"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</sheetData>
  <mergeCells count="3">
    <mergeCell ref="B9:O9"/>
    <mergeCell ref="B10:O10"/>
    <mergeCell ref="B30:O30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Interna (DOP)</vt:lpstr>
      <vt:lpstr>Ejec RD$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Enriquillo Manuel Duvergé García</cp:lastModifiedBy>
  <dcterms:created xsi:type="dcterms:W3CDTF">2026-03-19T14:34:52Z</dcterms:created>
  <dcterms:modified xsi:type="dcterms:W3CDTF">2026-03-19T14:35:38Z</dcterms:modified>
</cp:coreProperties>
</file>